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75" windowWidth="15600" windowHeight="7935" activeTab="4"/>
  </bookViews>
  <sheets>
    <sheet name="FR-P&amp;L" sheetId="12" r:id="rId1"/>
    <sheet name="FR-BL" sheetId="13" r:id="rId2"/>
    <sheet name="EXTRACT" sheetId="14" r:id="rId3"/>
    <sheet name="CF" sheetId="16" r:id="rId4"/>
    <sheet name="LRR" sheetId="17" r:id="rId5"/>
  </sheets>
  <definedNames>
    <definedName name="_xlnm.Print_Area" localSheetId="3">CF!$C$3:$I$46</definedName>
    <definedName name="_xlnm.Print_Area" localSheetId="2">EXTRACT!$A$2:$G$35</definedName>
    <definedName name="_xlnm.Print_Area" localSheetId="1">'FR-BL'!$A$2:$D$60</definedName>
    <definedName name="_xlnm.Print_Area" localSheetId="0">'FR-P&amp;L'!$A$2:$H$55</definedName>
  </definedNames>
  <calcPr calcId="145621"/>
</workbook>
</file>

<file path=xl/calcChain.xml><?xml version="1.0" encoding="utf-8"?>
<calcChain xmlns="http://schemas.openxmlformats.org/spreadsheetml/2006/main">
  <c r="I36" i="16" l="1"/>
  <c r="H35" i="16"/>
  <c r="H34" i="16"/>
  <c r="H27" i="16"/>
  <c r="I26" i="16"/>
  <c r="H26" i="16"/>
  <c r="H28" i="16" s="1"/>
  <c r="I25" i="16"/>
  <c r="I28" i="16" s="1"/>
  <c r="I20" i="16"/>
  <c r="I14" i="16"/>
  <c r="I19" i="16" s="1"/>
  <c r="I21" i="16" s="1"/>
  <c r="H13" i="16"/>
  <c r="H14" i="16" s="1"/>
  <c r="H21" i="16" s="1"/>
  <c r="H53" i="13"/>
  <c r="H36" i="16" l="1"/>
  <c r="I38" i="16"/>
  <c r="I40" i="16" s="1"/>
  <c r="H39" i="16" s="1"/>
  <c r="H38" i="16" s="1"/>
  <c r="G53" i="13"/>
</calcChain>
</file>

<file path=xl/sharedStrings.xml><?xml version="1.0" encoding="utf-8"?>
<sst xmlns="http://schemas.openxmlformats.org/spreadsheetml/2006/main" count="239" uniqueCount="181">
  <si>
    <t>Particulars</t>
  </si>
  <si>
    <t>Non-Current Assets</t>
  </si>
  <si>
    <t>Deferred Tax Assets (Net)</t>
  </si>
  <si>
    <t>Other Non Current Assets</t>
  </si>
  <si>
    <t>Current Assets</t>
  </si>
  <si>
    <t>Financial Assets</t>
  </si>
  <si>
    <t>Other Financial Assets</t>
  </si>
  <si>
    <t>Current Tax Assets (Net)</t>
  </si>
  <si>
    <t>Other Current Assets</t>
  </si>
  <si>
    <t>Equity &amp; Liabilities:</t>
  </si>
  <si>
    <t>Assets:</t>
  </si>
  <si>
    <t>Non-Current Liabilities</t>
  </si>
  <si>
    <t>Total Assets</t>
  </si>
  <si>
    <t>Total Equity &amp; Liabilities</t>
  </si>
  <si>
    <t>Place : Hyderabad</t>
  </si>
  <si>
    <t>Depreciation and amortization expense</t>
  </si>
  <si>
    <t>Phyto Chem (India) Limited</t>
  </si>
  <si>
    <t>Other Equity</t>
  </si>
  <si>
    <t>Trade Payables</t>
  </si>
  <si>
    <t>CIN : L24110TG1989PLC009500</t>
  </si>
  <si>
    <t>Tel : 040-23557712 / 23557713, Fax : 040-23557714.</t>
  </si>
  <si>
    <t>Exceptional Items</t>
  </si>
  <si>
    <t>Extraordinary Items</t>
  </si>
  <si>
    <t>Y.Nayudamma</t>
  </si>
  <si>
    <t>PHYTO CHEM (INDIA) LIMITED</t>
  </si>
  <si>
    <t>I</t>
  </si>
  <si>
    <t>II</t>
  </si>
  <si>
    <t>III</t>
  </si>
  <si>
    <t>IV</t>
  </si>
  <si>
    <t>V</t>
  </si>
  <si>
    <t>30-09-2018</t>
  </si>
  <si>
    <t>Managing Director</t>
  </si>
  <si>
    <t>:: 2 ::</t>
  </si>
  <si>
    <t>Property , Plant and Equipment</t>
  </si>
  <si>
    <t>Investment Property</t>
  </si>
  <si>
    <t>Capital Work In Progress</t>
  </si>
  <si>
    <t>Intangible Asset</t>
  </si>
  <si>
    <t xml:space="preserve">   (i)  Investments</t>
  </si>
  <si>
    <t xml:space="preserve">    ii) Loans and Advances</t>
  </si>
  <si>
    <t xml:space="preserve"> (iii) Other Financial Assets</t>
  </si>
  <si>
    <t xml:space="preserve">   Inventories</t>
  </si>
  <si>
    <t xml:space="preserve">  (i)  Trade Receivables</t>
  </si>
  <si>
    <t>(ii) Cash and cash equivalents</t>
  </si>
  <si>
    <t>(iii) Loans and Advances</t>
  </si>
  <si>
    <t>Equity</t>
  </si>
  <si>
    <t>Equity Share Capital</t>
  </si>
  <si>
    <t>Other equity</t>
  </si>
  <si>
    <t>Financials Liabilities</t>
  </si>
  <si>
    <t>Borrowings</t>
  </si>
  <si>
    <t>Other financial liabilities</t>
  </si>
  <si>
    <t>Provisions</t>
  </si>
  <si>
    <t>Deferred tax liabilities - Net</t>
  </si>
  <si>
    <t>Current liabilities</t>
  </si>
  <si>
    <t>Financial Liabilities</t>
  </si>
  <si>
    <t>Other Liabilities</t>
  </si>
  <si>
    <t>For and on behalf of the Board</t>
  </si>
  <si>
    <t xml:space="preserve"> Place : Hyderabad</t>
  </si>
  <si>
    <t>DIN : 00377721</t>
  </si>
  <si>
    <t>Registered Office : Survey No.628, Temple Street, Bonthapally-502313,</t>
  </si>
  <si>
    <t>Gummadidala Mandal,  Sangareddy District, Telangana.</t>
  </si>
  <si>
    <t>Corporate Office : No.8-3-229/23, First Floor, Thaherville,</t>
  </si>
  <si>
    <t xml:space="preserve">Yousufguda Check Post,  Hyderabad - 500 045, Telangana. </t>
  </si>
  <si>
    <t>Email: info@phytochemindia.com, Website: www.phytochemindia.com</t>
  </si>
  <si>
    <t>(Rs. in Lakhs Except EPS)</t>
  </si>
  <si>
    <t>Sl. No.</t>
  </si>
  <si>
    <t>(Unaudited)</t>
  </si>
  <si>
    <t>Audited</t>
  </si>
  <si>
    <t>Revenue from operations</t>
  </si>
  <si>
    <t>Other income</t>
  </si>
  <si>
    <t>Total Revenue (I + II)</t>
  </si>
  <si>
    <t>Expenses:</t>
  </si>
  <si>
    <t>Cost of materials consumed</t>
  </si>
  <si>
    <t xml:space="preserve">Employee benefits expense </t>
  </si>
  <si>
    <t>Finance costs</t>
  </si>
  <si>
    <t>Other expenses</t>
  </si>
  <si>
    <t>Total expenses</t>
  </si>
  <si>
    <t>Profit / (Loss) before Tax and exceptional items (III - IV)</t>
  </si>
  <si>
    <t>VI</t>
  </si>
  <si>
    <t>VII</t>
  </si>
  <si>
    <t>VIII</t>
  </si>
  <si>
    <t>Tax expense:</t>
  </si>
  <si>
    <t>(1) Current tax</t>
  </si>
  <si>
    <t>(2) Deferred tax - Asset</t>
  </si>
  <si>
    <t>IX</t>
  </si>
  <si>
    <t>X</t>
  </si>
  <si>
    <t>Other Comprehensive Income (Net of Tax)
(i) Items that will not be reclassified to profit and loss
(ii) Income tax relating to items that will not be reclassified to profit and loss
(iii) Items that will be reclassified to statement of profit and loss
(iv) Income tax relating to items that will be reclassified to profit and loss</t>
  </si>
  <si>
    <t xml:space="preserve">
1.28
(0.36)
0.09
(0.02)</t>
  </si>
  <si>
    <t xml:space="preserve">
(12.63)
4.31
1.34
(0.44)</t>
  </si>
  <si>
    <t>XI</t>
  </si>
  <si>
    <t>XII</t>
  </si>
  <si>
    <t>Paid up Equity Share Capital (Face value of Rs.10.00 each)</t>
  </si>
  <si>
    <t>XIII</t>
  </si>
  <si>
    <t>Other Equity excluding revaluation reserves</t>
  </si>
  <si>
    <t>--</t>
  </si>
  <si>
    <t>XIV</t>
  </si>
  <si>
    <t>Earnings per equity share: - In Rs. (Not annualised)</t>
  </si>
  <si>
    <t>(1) Basic</t>
  </si>
  <si>
    <t>(2) Diluted</t>
  </si>
  <si>
    <t>These financial results have been prepared in accordance with Indian Accounting Standards (Ind AS) as prescribed under section 133 of Companies Act, 2013 read with Rule 3 of the Companies (Indian Accounting Standards) Rules, 2015 and relevant amendment rules thereafter.</t>
  </si>
  <si>
    <t xml:space="preserve">                                                                                                                                             (Rs. in Lakhs Except EPS)</t>
  </si>
  <si>
    <t xml:space="preserve">Total Income from operations (net)                             </t>
  </si>
  <si>
    <t>Net Profit / (Loss) before tax and exceptional items</t>
  </si>
  <si>
    <t>Net Profit / (Loss) before tax and after exceptional items</t>
  </si>
  <si>
    <t>Net Profit / (Loss) after tax and exceptional items</t>
  </si>
  <si>
    <t>Total Comprehensive Income (Net of Tax) for the period  Comprising Profit / (Loss) for the period (after tax) and Other comprehensive Income.</t>
  </si>
  <si>
    <t>Paid-up equity Share Capital                                                                                 (Face Value Rs.10/- per share)</t>
  </si>
  <si>
    <t>Earnings per share (of Rs.10/- each) Basic &amp; Diluted Rs.</t>
  </si>
  <si>
    <t>NOTES :-</t>
  </si>
  <si>
    <t>The above is an extract of the detailed format of Quarterly Financial Results filed with the Stock Exchange under Regulations 33 of the SEBI (Listing and other Disclosures Requirements) Regulations, 2015.  The full format of the Financial Results is available on the Stock Exchange Websites: www.bseindia.com and the same is also available at Company website : www.phytochemindia.com.</t>
  </si>
  <si>
    <t xml:space="preserve">   For and on behalf of the Board</t>
  </si>
  <si>
    <t>Purchase of Stock-In-Trade</t>
  </si>
  <si>
    <t>Profit before tax (VII-VIII)</t>
  </si>
  <si>
    <t>Profit / (Loss) before extraordinary items &amp; tax (V-VI)</t>
  </si>
  <si>
    <t>XV</t>
  </si>
  <si>
    <t>XVI</t>
  </si>
  <si>
    <t>THREE MONTHS ENDED</t>
  </si>
  <si>
    <t>SIX MONTHS ENDED</t>
  </si>
  <si>
    <t>Total Comprehensive Income (Net of Tax) for the period (XI+XII)  Comprising Profit / (Loss) for the period (after tax) and other Comprehensive Income.</t>
  </si>
  <si>
    <t xml:space="preserve">
(0.15)
(0.04)
(0.18)
0.05</t>
  </si>
  <si>
    <t xml:space="preserve">
1.13
(0.40)
(0.27)
0.03</t>
  </si>
  <si>
    <t>TotalComprehensive Income (Net of Tax)</t>
  </si>
  <si>
    <t>Net Profit / (Loss) for the period after tax (IX - X)</t>
  </si>
  <si>
    <t xml:space="preserve">Changes in inventories of finished goods work-in-progress and Stock-in-Trade
 </t>
  </si>
  <si>
    <t>30-09-2019</t>
  </si>
  <si>
    <t>31-03-2019</t>
  </si>
  <si>
    <t>Extract Of The Standalone Unaudited Financial Results For The Quarter And Six Months Ended 30th September, 2019</t>
  </si>
  <si>
    <t>QUARTER ENDED</t>
  </si>
  <si>
    <t>YEAR ENDED</t>
  </si>
  <si>
    <r>
      <t>The above financial results have been reviewed by the Audit committee and approved by the Board of Directors at their meeting held on 11</t>
    </r>
    <r>
      <rPr>
        <b/>
        <vertAlign val="superscript"/>
        <sz val="12"/>
        <rFont val="Arial"/>
        <family val="2"/>
      </rPr>
      <t>th</t>
    </r>
    <r>
      <rPr>
        <b/>
        <sz val="12"/>
        <rFont val="Arial"/>
        <family val="2"/>
      </rPr>
      <t xml:space="preserve"> November, 2019.</t>
    </r>
  </si>
  <si>
    <t>The Statutory Auditors of the Company have carried out "Limited Review" of the above Financial Results for the quarter and Six Months ended 30th September, 2019.</t>
  </si>
  <si>
    <t>The Company operates mainly in one segment i.e., Manufacturing and Marketing of Pesticides Formulations and smally way in real estate activity.  There are no transactions of real estate activity during the Six Months ended 30-09-2019.  As at 30th September, 2019, the Company has deployed Rs.96.79 Lakhs in Real Estate activity and the rest of amount is deployed in Pesticides activity only.</t>
  </si>
  <si>
    <t xml:space="preserve">                                                          Y.Nayudamma</t>
  </si>
  <si>
    <t xml:space="preserve">                                                          Managing Director</t>
  </si>
  <si>
    <t xml:space="preserve">                                                       DIN : 00377721</t>
  </si>
  <si>
    <t xml:space="preserve">                                              For and on behalf of the Board</t>
  </si>
  <si>
    <t xml:space="preserve"> Date   : 11-11-2019</t>
  </si>
  <si>
    <t>September, 30 2019</t>
  </si>
  <si>
    <r>
      <t>EXTRACT OF THE STANDALONE UNAUDITED FINANCIAL RESULTS                                                                                                                                                                                                                                                    FOR THE QUARTER AND SIX MONTHS ENDED 30</t>
    </r>
    <r>
      <rPr>
        <b/>
        <vertAlign val="superscript"/>
        <sz val="14"/>
        <color indexed="8"/>
        <rFont val="Arial"/>
        <family val="2"/>
      </rPr>
      <t>th</t>
    </r>
    <r>
      <rPr>
        <b/>
        <sz val="14"/>
        <color indexed="8"/>
        <rFont val="Arial"/>
        <family val="2"/>
      </rPr>
      <t>SEPTEMBER 2019</t>
    </r>
  </si>
  <si>
    <t>Date  : 11-11-2019</t>
  </si>
  <si>
    <t>30-06-2019</t>
  </si>
  <si>
    <t>March, 31 2019</t>
  </si>
  <si>
    <t>Unaudited</t>
  </si>
  <si>
    <t>(Rs.In Lakhs)</t>
  </si>
  <si>
    <t>CIN :L24110TG1989PLC009500</t>
  </si>
  <si>
    <t>Cash flow statement for the half year ended 30/09/2019</t>
  </si>
  <si>
    <t>Half Year ended 30/09/2019 (Unaudited)</t>
  </si>
  <si>
    <t>Year Ended 31/03/2019       (Audited)</t>
  </si>
  <si>
    <t>A. Cash flows from Operating activity:</t>
  </si>
  <si>
    <t>Net Profit Before Tax</t>
  </si>
  <si>
    <t>Adjustments for :</t>
  </si>
  <si>
    <t>Depreciation and Amortisation Expenses</t>
  </si>
  <si>
    <t>Interest paid</t>
  </si>
  <si>
    <t>Other Income</t>
  </si>
  <si>
    <t>Fair Value Gains</t>
  </si>
  <si>
    <t>Operating Profit before working capital changes</t>
  </si>
  <si>
    <t>Adjustments for Changes in working capital</t>
  </si>
  <si>
    <t>Inventories</t>
  </si>
  <si>
    <t>Trade and Other Receivables</t>
  </si>
  <si>
    <t>Trade Payable and Other Current Liabilities</t>
  </si>
  <si>
    <t>Operating Profit after working capital changes</t>
  </si>
  <si>
    <t>Direct Taxes Paid</t>
  </si>
  <si>
    <t>Net Cash flow from Operating Activities (A)</t>
  </si>
  <si>
    <t>B. Cash flows from Investing activity:</t>
  </si>
  <si>
    <t>Purchase of Fixed assets</t>
  </si>
  <si>
    <t>Sale of Fixed assets</t>
  </si>
  <si>
    <t>Purchase/Sale of Investments</t>
  </si>
  <si>
    <t>Net Cash flow from Investing Activities (B)</t>
  </si>
  <si>
    <t>C. Cash flows from Financing activity:</t>
  </si>
  <si>
    <t>Proceeds from Share Capital</t>
  </si>
  <si>
    <t>-</t>
  </si>
  <si>
    <t>Proceeds/Repayment from Borrowings</t>
  </si>
  <si>
    <t>Loans and Advances given to Others</t>
  </si>
  <si>
    <t>Other Long Term Liabilities</t>
  </si>
  <si>
    <t>Net Cash flow from Financing Activities (C)</t>
  </si>
  <si>
    <t>Net Increase/Decrease in Cash and Cash equivalent</t>
  </si>
  <si>
    <t>Add: Opening cash and cash equivalent</t>
  </si>
  <si>
    <t>Closing Cash and cash equivalent</t>
  </si>
  <si>
    <t xml:space="preserve">                 Y.Nayudamma</t>
  </si>
  <si>
    <t xml:space="preserve"> Place :Hyderabad</t>
  </si>
  <si>
    <t xml:space="preserve">                Managing Director</t>
  </si>
  <si>
    <t xml:space="preserve">              DIN : 00377721</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</si>
</sst>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
    <numFmt numFmtId="166" formatCode="[$-409]dd/mmm/yy;@"/>
    <numFmt numFmtId="167" formatCode="0.00_)"/>
    <numFmt numFmtId="168" formatCode="0.00_);\(0.00\)"/>
    <numFmt numFmtId="169" formatCode="_(* #,##0_);_(* \(#,##0\);_(* &quot;-&quot;??_);_(@_)"/>
  </numFmts>
  <fonts count="32" x14ac:knownFonts="1">
    <font>
      <sz val="11"/>
      <color theme="1"/>
      <name val="Calibri"/>
      <family val="2"/>
      <scheme val="minor"/>
    </font>
    <font>
      <sz val="11"/>
      <color theme="1"/>
      <name val="Calibri"/>
      <family val="2"/>
      <scheme val="minor"/>
    </font>
    <font>
      <sz val="10"/>
      <name val="Arial"/>
      <family val="2"/>
    </font>
    <font>
      <b/>
      <sz val="12"/>
      <color indexed="8"/>
      <name val="Arial"/>
      <family val="2"/>
    </font>
    <font>
      <sz val="10"/>
      <name val="Comic Sans MS"/>
      <family val="4"/>
    </font>
    <font>
      <sz val="10"/>
      <name val="Verdana"/>
      <family val="2"/>
    </font>
    <font>
      <b/>
      <sz val="11"/>
      <name val="Arial"/>
      <family val="2"/>
    </font>
    <font>
      <b/>
      <sz val="13"/>
      <color theme="1"/>
      <name val="Arial"/>
      <family val="2"/>
    </font>
    <font>
      <b/>
      <sz val="12"/>
      <color theme="1"/>
      <name val="Arial"/>
      <family val="2"/>
    </font>
    <font>
      <b/>
      <sz val="12"/>
      <name val="Arial"/>
      <family val="2"/>
    </font>
    <font>
      <b/>
      <sz val="11"/>
      <color theme="1"/>
      <name val="Arial"/>
      <family val="2"/>
    </font>
    <font>
      <b/>
      <sz val="11.5"/>
      <color indexed="8"/>
      <name val="Arial"/>
      <family val="2"/>
    </font>
    <font>
      <b/>
      <sz val="11"/>
      <color indexed="8"/>
      <name val="Arial"/>
      <family val="2"/>
    </font>
    <font>
      <b/>
      <sz val="14"/>
      <color indexed="8"/>
      <name val="Arial"/>
      <family val="2"/>
    </font>
    <font>
      <b/>
      <sz val="14"/>
      <name val="Arial"/>
      <family val="2"/>
    </font>
    <font>
      <b/>
      <sz val="11"/>
      <color theme="1"/>
      <name val="Calibri"/>
      <family val="2"/>
      <scheme val="minor"/>
    </font>
    <font>
      <b/>
      <sz val="14"/>
      <color theme="1"/>
      <name val="Arial"/>
      <family val="2"/>
    </font>
    <font>
      <sz val="12"/>
      <color theme="1"/>
      <name val="Cambria"/>
      <family val="1"/>
      <scheme val="major"/>
    </font>
    <font>
      <b/>
      <sz val="12"/>
      <color theme="1"/>
      <name val="Calibri"/>
      <family val="2"/>
      <scheme val="minor"/>
    </font>
    <font>
      <b/>
      <sz val="12"/>
      <color theme="1"/>
      <name val="Cambria"/>
      <family val="1"/>
      <scheme val="major"/>
    </font>
    <font>
      <b/>
      <sz val="12"/>
      <color rgb="FF000000"/>
      <name val="Cambria"/>
      <family val="1"/>
      <scheme val="major"/>
    </font>
    <font>
      <b/>
      <sz val="12"/>
      <name val="Times New Roman"/>
      <family val="1"/>
    </font>
    <font>
      <b/>
      <sz val="10"/>
      <name val="Arial"/>
      <family val="2"/>
    </font>
    <font>
      <b/>
      <sz val="16"/>
      <name val="Arial"/>
      <family val="2"/>
    </font>
    <font>
      <b/>
      <vertAlign val="superscript"/>
      <sz val="14"/>
      <color indexed="8"/>
      <name val="Arial"/>
      <family val="2"/>
    </font>
    <font>
      <b/>
      <vertAlign val="superscript"/>
      <sz val="12"/>
      <name val="Arial"/>
      <family val="2"/>
    </font>
    <font>
      <sz val="12"/>
      <name val="Times New Roman"/>
      <family val="1"/>
      <charset val="204"/>
    </font>
    <font>
      <b/>
      <i/>
      <sz val="12"/>
      <color theme="1"/>
      <name val="Calibri"/>
      <family val="2"/>
      <scheme val="minor"/>
    </font>
    <font>
      <sz val="11"/>
      <color indexed="8"/>
      <name val="Calibri"/>
      <family val="2"/>
    </font>
    <font>
      <b/>
      <sz val="16"/>
      <color indexed="8"/>
      <name val="Calibri"/>
      <family val="2"/>
    </font>
    <font>
      <b/>
      <sz val="11"/>
      <color indexed="8"/>
      <name val="Calibri"/>
      <family val="2"/>
    </font>
    <font>
      <b/>
      <u/>
      <sz val="11"/>
      <color indexed="8"/>
      <name val="Calibri"/>
      <family val="2"/>
    </font>
  </fonts>
  <fills count="3">
    <fill>
      <patternFill patternType="none"/>
    </fill>
    <fill>
      <patternFill patternType="gray125"/>
    </fill>
    <fill>
      <patternFill patternType="solid">
        <fgColor theme="0"/>
        <bgColor indexed="64"/>
      </patternFill>
    </fill>
  </fills>
  <borders count="43">
    <border>
      <left/>
      <right/>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s>
  <cellStyleXfs count="17">
    <xf numFmtId="0" fontId="0"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0" fontId="1" fillId="0" borderId="0"/>
    <xf numFmtId="0" fontId="1" fillId="0" borderId="0"/>
    <xf numFmtId="166" fontId="4" fillId="0" borderId="0" applyNumberFormat="0" applyFill="0" applyBorder="0" applyAlignment="0" applyProtection="0"/>
    <xf numFmtId="0" fontId="1" fillId="0" borderId="0"/>
    <xf numFmtId="164" fontId="5" fillId="0" borderId="0" applyFont="0" applyFill="0" applyBorder="0" applyAlignment="0" applyProtection="0"/>
    <xf numFmtId="9" fontId="2" fillId="0" borderId="0" applyFont="0" applyFill="0" applyBorder="0" applyAlignment="0" applyProtection="0"/>
    <xf numFmtId="164" fontId="1" fillId="0" borderId="0" applyFont="0" applyFill="0" applyBorder="0" applyAlignment="0" applyProtection="0"/>
    <xf numFmtId="0" fontId="2" fillId="0" borderId="0"/>
    <xf numFmtId="0" fontId="2" fillId="0" borderId="0"/>
    <xf numFmtId="0" fontId="28" fillId="0" borderId="0"/>
  </cellStyleXfs>
  <cellXfs count="184">
    <xf numFmtId="0" fontId="0" fillId="0" borderId="0" xfId="0"/>
    <xf numFmtId="0" fontId="0" fillId="2" borderId="0" xfId="0" applyFill="1"/>
    <xf numFmtId="2" fontId="0" fillId="0" borderId="0" xfId="0" applyNumberFormat="1"/>
    <xf numFmtId="168" fontId="0" fillId="0" borderId="0" xfId="0" applyNumberFormat="1"/>
    <xf numFmtId="0" fontId="0" fillId="0" borderId="0" xfId="0"/>
    <xf numFmtId="49" fontId="20" fillId="2" borderId="26" xfId="1" applyNumberFormat="1" applyFont="1" applyFill="1" applyBorder="1" applyAlignment="1">
      <alignment horizontal="center" vertical="top"/>
    </xf>
    <xf numFmtId="49" fontId="20" fillId="2" borderId="24" xfId="1" applyNumberFormat="1" applyFont="1" applyFill="1" applyBorder="1" applyAlignment="1">
      <alignment horizontal="center" vertical="top"/>
    </xf>
    <xf numFmtId="49" fontId="20" fillId="2" borderId="16" xfId="1" applyNumberFormat="1" applyFont="1" applyFill="1" applyBorder="1" applyAlignment="1">
      <alignment horizontal="center" vertical="top"/>
    </xf>
    <xf numFmtId="49" fontId="20" fillId="2" borderId="10" xfId="1" applyNumberFormat="1" applyFont="1" applyFill="1" applyBorder="1" applyAlignment="1">
      <alignment horizontal="center" vertical="top"/>
    </xf>
    <xf numFmtId="169" fontId="17" fillId="2" borderId="16" xfId="13" applyNumberFormat="1" applyFont="1" applyFill="1" applyBorder="1"/>
    <xf numFmtId="169" fontId="17" fillId="2" borderId="10" xfId="13" applyNumberFormat="1" applyFont="1" applyFill="1" applyBorder="1"/>
    <xf numFmtId="164" fontId="19" fillId="2" borderId="16" xfId="13" applyNumberFormat="1" applyFont="1" applyFill="1" applyBorder="1"/>
    <xf numFmtId="164" fontId="19" fillId="2" borderId="10" xfId="13" applyNumberFormat="1" applyFont="1" applyFill="1" applyBorder="1"/>
    <xf numFmtId="164" fontId="19" fillId="2" borderId="28" xfId="13" applyNumberFormat="1" applyFont="1" applyFill="1" applyBorder="1"/>
    <xf numFmtId="164" fontId="19" fillId="2" borderId="14" xfId="13" applyNumberFormat="1" applyFont="1" applyFill="1" applyBorder="1"/>
    <xf numFmtId="164" fontId="19" fillId="2" borderId="29" xfId="13" applyNumberFormat="1" applyFont="1" applyFill="1" applyBorder="1"/>
    <xf numFmtId="164" fontId="19" fillId="2" borderId="30" xfId="13" applyNumberFormat="1" applyFont="1" applyFill="1" applyBorder="1"/>
    <xf numFmtId="164" fontId="19" fillId="2" borderId="31" xfId="13" applyNumberFormat="1" applyFont="1" applyFill="1" applyBorder="1"/>
    <xf numFmtId="164" fontId="19" fillId="2" borderId="20" xfId="13" applyNumberFormat="1" applyFont="1" applyFill="1" applyBorder="1"/>
    <xf numFmtId="168" fontId="19" fillId="2" borderId="16" xfId="13" applyNumberFormat="1" applyFont="1" applyFill="1" applyBorder="1"/>
    <xf numFmtId="168" fontId="19" fillId="2" borderId="10" xfId="13" applyNumberFormat="1" applyFont="1" applyFill="1" applyBorder="1"/>
    <xf numFmtId="168" fontId="19" fillId="2" borderId="29" xfId="13" applyNumberFormat="1" applyFont="1" applyFill="1" applyBorder="1"/>
    <xf numFmtId="168" fontId="19" fillId="2" borderId="30" xfId="13" applyNumberFormat="1" applyFont="1" applyFill="1" applyBorder="1"/>
    <xf numFmtId="164" fontId="19" fillId="2" borderId="7" xfId="13" applyNumberFormat="1" applyFont="1" applyFill="1" applyBorder="1"/>
    <xf numFmtId="164" fontId="19" fillId="2" borderId="13" xfId="13" applyNumberFormat="1" applyFont="1" applyFill="1" applyBorder="1"/>
    <xf numFmtId="168" fontId="19" fillId="2" borderId="6" xfId="13" applyNumberFormat="1" applyFont="1" applyFill="1" applyBorder="1"/>
    <xf numFmtId="0" fontId="0" fillId="0" borderId="0" xfId="0" applyAlignment="1">
      <alignment wrapText="1"/>
    </xf>
    <xf numFmtId="0" fontId="22" fillId="2" borderId="0" xfId="15" applyFont="1" applyFill="1"/>
    <xf numFmtId="0" fontId="21" fillId="2" borderId="0" xfId="4" applyNumberFormat="1" applyFont="1" applyFill="1" applyAlignment="1">
      <alignment horizontal="left" vertical="center" wrapText="1"/>
    </xf>
    <xf numFmtId="2" fontId="10" fillId="0" borderId="20" xfId="0" applyNumberFormat="1" applyFont="1" applyBorder="1" applyAlignment="1">
      <alignment horizontal="center" vertical="center" wrapText="1"/>
    </xf>
    <xf numFmtId="2" fontId="10" fillId="0" borderId="10" xfId="0" applyNumberFormat="1" applyFont="1" applyBorder="1" applyAlignment="1">
      <alignment horizontal="center" vertical="center"/>
    </xf>
    <xf numFmtId="2" fontId="10" fillId="0" borderId="9" xfId="0" applyNumberFormat="1" applyFont="1" applyBorder="1" applyAlignment="1">
      <alignment horizontal="center" vertical="center"/>
    </xf>
    <xf numFmtId="0" fontId="10" fillId="0" borderId="9" xfId="0" applyFont="1" applyBorder="1" applyAlignment="1">
      <alignment horizontal="left" vertical="center" wrapText="1"/>
    </xf>
    <xf numFmtId="2" fontId="10" fillId="0" borderId="9" xfId="0" applyNumberFormat="1" applyFont="1" applyBorder="1" applyAlignment="1">
      <alignment horizontal="right" vertical="center"/>
    </xf>
    <xf numFmtId="2" fontId="10" fillId="0" borderId="10" xfId="0" applyNumberFormat="1" applyFont="1" applyBorder="1" applyAlignment="1">
      <alignment horizontal="right" vertical="center"/>
    </xf>
    <xf numFmtId="0" fontId="10" fillId="0" borderId="25" xfId="0" applyFont="1" applyBorder="1" applyAlignment="1">
      <alignment horizontal="center" vertical="center" wrapText="1"/>
    </xf>
    <xf numFmtId="0" fontId="10" fillId="0" borderId="15" xfId="0" applyFont="1" applyBorder="1" applyAlignment="1">
      <alignment vertical="center" wrapText="1"/>
    </xf>
    <xf numFmtId="168" fontId="10" fillId="0" borderId="9" xfId="0" quotePrefix="1" applyNumberFormat="1" applyFont="1" applyBorder="1" applyAlignment="1">
      <alignment horizontal="right" vertical="center" wrapText="1"/>
    </xf>
    <xf numFmtId="2" fontId="6" fillId="0" borderId="10" xfId="0" quotePrefix="1" applyNumberFormat="1" applyFont="1" applyBorder="1" applyAlignment="1">
      <alignment horizontal="right" vertical="center" wrapText="1"/>
    </xf>
    <xf numFmtId="0" fontId="10" fillId="0" borderId="9" xfId="0" applyFont="1" applyBorder="1" applyAlignment="1">
      <alignment horizontal="justify" vertical="center" wrapText="1"/>
    </xf>
    <xf numFmtId="168" fontId="10" fillId="0" borderId="9" xfId="0" applyNumberFormat="1" applyFont="1" applyBorder="1" applyAlignment="1">
      <alignment horizontal="right" vertical="center"/>
    </xf>
    <xf numFmtId="168" fontId="10" fillId="0" borderId="10" xfId="0" applyNumberFormat="1" applyFont="1" applyBorder="1" applyAlignment="1">
      <alignment horizontal="right" vertical="center"/>
    </xf>
    <xf numFmtId="168" fontId="10" fillId="0" borderId="9" xfId="0" quotePrefix="1" applyNumberFormat="1" applyFont="1" applyBorder="1" applyAlignment="1">
      <alignment horizontal="right" vertical="center"/>
    </xf>
    <xf numFmtId="0" fontId="8" fillId="0" borderId="0" xfId="0" applyFont="1" applyBorder="1" applyAlignment="1">
      <alignment horizontal="center" vertical="center"/>
    </xf>
    <xf numFmtId="0" fontId="9" fillId="0" borderId="0" xfId="0" applyFont="1" applyBorder="1" applyAlignment="1">
      <alignment horizontal="center" vertical="center" wrapText="1"/>
    </xf>
    <xf numFmtId="0" fontId="9" fillId="2" borderId="0" xfId="0" applyFont="1" applyFill="1" applyBorder="1" applyAlignment="1">
      <alignment horizontal="center" vertical="center" wrapText="1"/>
    </xf>
    <xf numFmtId="2" fontId="0" fillId="2" borderId="0" xfId="0" applyNumberFormat="1" applyFill="1"/>
    <xf numFmtId="0" fontId="3" fillId="0" borderId="27" xfId="0" applyFont="1" applyFill="1" applyBorder="1" applyAlignment="1">
      <alignment horizontal="center" vertical="center" wrapText="1"/>
    </xf>
    <xf numFmtId="0" fontId="9" fillId="0" borderId="9" xfId="0" applyFont="1" applyBorder="1" applyAlignment="1">
      <alignment vertical="center" wrapText="1"/>
    </xf>
    <xf numFmtId="168" fontId="9" fillId="0" borderId="9" xfId="0" quotePrefix="1" applyNumberFormat="1" applyFont="1" applyFill="1" applyBorder="1" applyAlignment="1">
      <alignment vertical="center" wrapText="1"/>
    </xf>
    <xf numFmtId="2" fontId="9" fillId="0" borderId="10" xfId="0" quotePrefix="1" applyNumberFormat="1" applyFont="1" applyFill="1" applyBorder="1" applyAlignment="1">
      <alignment vertical="center" wrapText="1"/>
    </xf>
    <xf numFmtId="2" fontId="9" fillId="0" borderId="9" xfId="0" applyNumberFormat="1" applyFont="1" applyBorder="1" applyAlignment="1">
      <alignment vertical="center" wrapText="1"/>
    </xf>
    <xf numFmtId="2" fontId="9" fillId="0" borderId="9" xfId="0" quotePrefix="1" applyNumberFormat="1" applyFont="1" applyBorder="1" applyAlignment="1">
      <alignment horizontal="right" vertical="center" wrapText="1"/>
    </xf>
    <xf numFmtId="0" fontId="3" fillId="0" borderId="32" xfId="0" applyFont="1" applyFill="1" applyBorder="1" applyAlignment="1">
      <alignment horizontal="center" vertical="center" wrapText="1"/>
    </xf>
    <xf numFmtId="0" fontId="9" fillId="0" borderId="4" xfId="0" applyFont="1" applyBorder="1" applyAlignment="1">
      <alignment vertical="center" wrapText="1"/>
    </xf>
    <xf numFmtId="168" fontId="9" fillId="0" borderId="4" xfId="0" quotePrefix="1" applyNumberFormat="1" applyFont="1" applyBorder="1" applyAlignment="1">
      <alignment vertical="center" wrapText="1"/>
    </xf>
    <xf numFmtId="0" fontId="26" fillId="2" borderId="0" xfId="0" applyFont="1" applyFill="1" applyAlignment="1">
      <alignment vertical="top" wrapText="1"/>
    </xf>
    <xf numFmtId="0" fontId="9" fillId="2" borderId="0" xfId="0" applyFont="1" applyFill="1" applyBorder="1" applyAlignment="1">
      <alignment vertical="top" wrapText="1"/>
    </xf>
    <xf numFmtId="0" fontId="0" fillId="2" borderId="0" xfId="0" applyFill="1" applyAlignment="1">
      <alignment vertical="top" wrapText="1"/>
    </xf>
    <xf numFmtId="2" fontId="10" fillId="0" borderId="15" xfId="0" applyNumberFormat="1" applyFont="1" applyBorder="1" applyAlignment="1">
      <alignment horizontal="center" vertical="center"/>
    </xf>
    <xf numFmtId="2" fontId="10" fillId="0" borderId="15" xfId="0" applyNumberFormat="1" applyFont="1" applyBorder="1" applyAlignment="1">
      <alignment horizontal="right" vertical="center"/>
    </xf>
    <xf numFmtId="168" fontId="10" fillId="0" borderId="15" xfId="0" quotePrefix="1" applyNumberFormat="1" applyFont="1" applyBorder="1" applyAlignment="1">
      <alignment horizontal="right" vertical="center" wrapText="1"/>
    </xf>
    <xf numFmtId="168" fontId="10" fillId="0" borderId="15" xfId="0" applyNumberFormat="1" applyFont="1" applyBorder="1" applyAlignment="1">
      <alignment horizontal="right" vertical="center"/>
    </xf>
    <xf numFmtId="168" fontId="10" fillId="0" borderId="15" xfId="0" quotePrefix="1" applyNumberFormat="1" applyFont="1" applyBorder="1" applyAlignment="1">
      <alignment horizontal="right" vertical="center"/>
    </xf>
    <xf numFmtId="2" fontId="10" fillId="0" borderId="20" xfId="0" applyNumberFormat="1" applyFont="1" applyBorder="1" applyAlignment="1">
      <alignment horizontal="center" vertical="center"/>
    </xf>
    <xf numFmtId="2" fontId="9" fillId="0" borderId="15" xfId="0" quotePrefix="1" applyNumberFormat="1" applyFont="1" applyBorder="1" applyAlignment="1">
      <alignment horizontal="right" vertical="center" wrapText="1"/>
    </xf>
    <xf numFmtId="2" fontId="10" fillId="0" borderId="19" xfId="0" applyNumberFormat="1" applyFont="1" applyBorder="1" applyAlignment="1">
      <alignment horizontal="center" vertical="center"/>
    </xf>
    <xf numFmtId="0" fontId="3" fillId="0" borderId="21" xfId="0" applyFont="1" applyFill="1" applyBorder="1" applyAlignment="1">
      <alignment horizontal="center" vertical="center" wrapText="1"/>
    </xf>
    <xf numFmtId="0" fontId="9" fillId="0" borderId="19" xfId="0" applyFont="1" applyBorder="1" applyAlignment="1">
      <alignment vertical="center" wrapText="1"/>
    </xf>
    <xf numFmtId="2" fontId="9" fillId="0" borderId="19" xfId="0" applyNumberFormat="1" applyFont="1" applyFill="1" applyBorder="1" applyAlignment="1">
      <alignment vertical="center" wrapText="1"/>
    </xf>
    <xf numFmtId="2" fontId="10" fillId="0" borderId="4" xfId="0" applyNumberFormat="1" applyFont="1" applyBorder="1" applyAlignment="1">
      <alignment horizontal="center" vertical="center"/>
    </xf>
    <xf numFmtId="2" fontId="10" fillId="0" borderId="11" xfId="0" applyNumberFormat="1" applyFont="1" applyBorder="1" applyAlignment="1">
      <alignment horizontal="center" vertical="center"/>
    </xf>
    <xf numFmtId="2" fontId="10" fillId="0" borderId="24" xfId="0" applyNumberFormat="1" applyFont="1" applyBorder="1" applyAlignment="1">
      <alignment horizontal="center" vertical="center" wrapText="1"/>
    </xf>
    <xf numFmtId="0" fontId="0" fillId="0" borderId="0" xfId="0"/>
    <xf numFmtId="168" fontId="6" fillId="0" borderId="10" xfId="0" quotePrefix="1" applyNumberFormat="1" applyFont="1" applyBorder="1" applyAlignment="1">
      <alignment horizontal="right" vertical="center"/>
    </xf>
    <xf numFmtId="168" fontId="10" fillId="0" borderId="10" xfId="0" quotePrefix="1" applyNumberFormat="1" applyFont="1" applyBorder="1" applyAlignment="1">
      <alignment horizontal="right" vertical="center" wrapText="1"/>
    </xf>
    <xf numFmtId="2" fontId="10" fillId="0" borderId="10" xfId="0" quotePrefix="1" applyNumberFormat="1" applyFont="1" applyBorder="1" applyAlignment="1">
      <alignment horizontal="right" vertical="center" wrapText="1"/>
    </xf>
    <xf numFmtId="2" fontId="6" fillId="0" borderId="10" xfId="0" applyNumberFormat="1" applyFont="1" applyBorder="1" applyAlignment="1">
      <alignment horizontal="right" vertical="center"/>
    </xf>
    <xf numFmtId="168" fontId="10" fillId="0" borderId="9" xfId="0" applyNumberFormat="1" applyFont="1" applyBorder="1" applyAlignment="1">
      <alignment horizontal="right" vertical="center" wrapText="1"/>
    </xf>
    <xf numFmtId="168" fontId="10" fillId="0" borderId="15" xfId="0" applyNumberFormat="1" applyFont="1" applyBorder="1" applyAlignment="1">
      <alignment horizontal="right" vertical="center" wrapText="1"/>
    </xf>
    <xf numFmtId="168" fontId="10" fillId="0" borderId="10" xfId="0" applyNumberFormat="1" applyFont="1" applyBorder="1" applyAlignment="1">
      <alignment horizontal="right" vertical="center" wrapText="1"/>
    </xf>
    <xf numFmtId="168" fontId="10" fillId="0" borderId="15" xfId="0" applyNumberFormat="1" applyFont="1" applyBorder="1" applyAlignment="1">
      <alignment vertical="center"/>
    </xf>
    <xf numFmtId="168" fontId="10" fillId="0" borderId="10" xfId="0" applyNumberFormat="1" applyFont="1" applyBorder="1" applyAlignment="1">
      <alignment vertical="center"/>
    </xf>
    <xf numFmtId="168" fontId="10" fillId="0" borderId="11" xfId="0" applyNumberFormat="1" applyFont="1" applyBorder="1" applyAlignment="1">
      <alignment vertical="center"/>
    </xf>
    <xf numFmtId="0" fontId="10" fillId="0" borderId="9" xfId="0" applyFont="1" applyBorder="1" applyAlignment="1">
      <alignment vertical="center" wrapText="1"/>
    </xf>
    <xf numFmtId="0" fontId="10" fillId="0" borderId="27" xfId="0" applyFont="1" applyBorder="1" applyAlignment="1">
      <alignment horizontal="center" vertical="center"/>
    </xf>
    <xf numFmtId="0" fontId="10" fillId="0" borderId="32" xfId="0" applyFont="1" applyBorder="1" applyAlignment="1">
      <alignment horizontal="center" vertical="center" wrapText="1"/>
    </xf>
    <xf numFmtId="0" fontId="10" fillId="0" borderId="4" xfId="0" applyFont="1" applyBorder="1" applyAlignment="1">
      <alignment horizontal="left" vertical="center" wrapText="1"/>
    </xf>
    <xf numFmtId="0" fontId="16" fillId="0" borderId="0" xfId="0" applyFont="1" applyBorder="1" applyAlignment="1">
      <alignment vertical="center" wrapText="1"/>
    </xf>
    <xf numFmtId="0" fontId="10" fillId="0" borderId="15" xfId="0" applyFont="1" applyBorder="1" applyAlignment="1">
      <alignment horizontal="left" vertical="top" wrapText="1"/>
    </xf>
    <xf numFmtId="0" fontId="0" fillId="0" borderId="0" xfId="0"/>
    <xf numFmtId="0" fontId="9" fillId="2" borderId="0" xfId="0" applyFont="1" applyFill="1" applyBorder="1" applyAlignment="1">
      <alignment horizontal="center" vertical="center" wrapText="1"/>
    </xf>
    <xf numFmtId="0" fontId="9" fillId="2" borderId="0" xfId="0" applyFont="1" applyFill="1" applyBorder="1" applyAlignment="1">
      <alignment horizontal="center" vertical="top" wrapText="1"/>
    </xf>
    <xf numFmtId="2" fontId="10" fillId="0" borderId="17" xfId="0" applyNumberFormat="1" applyFont="1" applyBorder="1" applyAlignment="1">
      <alignment horizontal="center" vertical="center"/>
    </xf>
    <xf numFmtId="2" fontId="9" fillId="0" borderId="20" xfId="0" applyNumberFormat="1" applyFont="1" applyFill="1" applyBorder="1" applyAlignment="1">
      <alignment vertical="center" wrapText="1"/>
    </xf>
    <xf numFmtId="168" fontId="9" fillId="0" borderId="10" xfId="0" quotePrefix="1" applyNumberFormat="1" applyFont="1" applyFill="1" applyBorder="1" applyAlignment="1">
      <alignment vertical="center" wrapText="1"/>
    </xf>
    <xf numFmtId="2" fontId="9" fillId="0" borderId="10" xfId="0" applyNumberFormat="1" applyFont="1" applyBorder="1" applyAlignment="1">
      <alignment vertical="center" wrapText="1"/>
    </xf>
    <xf numFmtId="168" fontId="9" fillId="0" borderId="11" xfId="0" quotePrefix="1" applyNumberFormat="1" applyFont="1" applyBorder="1" applyAlignment="1">
      <alignment vertical="center" wrapText="1"/>
    </xf>
    <xf numFmtId="0" fontId="10" fillId="0" borderId="27" xfId="0" applyFont="1" applyBorder="1" applyAlignment="1">
      <alignment horizontal="center" vertical="center" wrapText="1"/>
    </xf>
    <xf numFmtId="168" fontId="10" fillId="0" borderId="22" xfId="0" applyNumberFormat="1" applyFont="1" applyBorder="1" applyAlignment="1">
      <alignment vertical="center"/>
    </xf>
    <xf numFmtId="2" fontId="10" fillId="0" borderId="4" xfId="0" applyNumberFormat="1" applyFont="1" applyBorder="1" applyAlignment="1">
      <alignment horizontal="right" vertical="center"/>
    </xf>
    <xf numFmtId="0" fontId="0" fillId="0" borderId="0" xfId="0"/>
    <xf numFmtId="0" fontId="18" fillId="2" borderId="0" xfId="0" applyFont="1" applyFill="1" applyBorder="1" applyAlignment="1">
      <alignment horizontal="center"/>
    </xf>
    <xf numFmtId="0" fontId="18" fillId="2" borderId="0" xfId="0" applyFont="1" applyFill="1" applyBorder="1" applyAlignment="1">
      <alignment horizontal="right"/>
    </xf>
    <xf numFmtId="0" fontId="30" fillId="0" borderId="0" xfId="16" applyFont="1" applyAlignment="1">
      <alignment vertical="top"/>
    </xf>
    <xf numFmtId="0" fontId="28" fillId="0" borderId="0" xfId="16"/>
    <xf numFmtId="0" fontId="30" fillId="0" borderId="0" xfId="16" applyFont="1" applyAlignment="1">
      <alignment horizontal="center" vertical="top"/>
    </xf>
    <xf numFmtId="0" fontId="30" fillId="0" borderId="0" xfId="16" applyFont="1" applyAlignment="1"/>
    <xf numFmtId="0" fontId="30" fillId="0" borderId="40" xfId="16" applyFont="1" applyBorder="1" applyAlignment="1">
      <alignment horizontal="center" wrapText="1"/>
    </xf>
    <xf numFmtId="0" fontId="30" fillId="0" borderId="0" xfId="16" applyFont="1"/>
    <xf numFmtId="0" fontId="30" fillId="0" borderId="42" xfId="16" applyFont="1" applyBorder="1" applyAlignment="1">
      <alignment horizontal="left"/>
    </xf>
    <xf numFmtId="0" fontId="30" fillId="0" borderId="41" xfId="16" applyFont="1" applyBorder="1"/>
    <xf numFmtId="3" fontId="30" fillId="0" borderId="41" xfId="16" applyNumberFormat="1" applyFont="1" applyBorder="1"/>
    <xf numFmtId="3" fontId="31" fillId="0" borderId="42" xfId="16" applyNumberFormat="1" applyFont="1" applyBorder="1" applyAlignment="1">
      <alignment horizontal="left"/>
    </xf>
    <xf numFmtId="3" fontId="28" fillId="0" borderId="41" xfId="16" applyNumberFormat="1" applyBorder="1"/>
    <xf numFmtId="3" fontId="28" fillId="0" borderId="42" xfId="16" applyNumberFormat="1" applyFont="1" applyBorder="1" applyAlignment="1">
      <alignment horizontal="left"/>
    </xf>
    <xf numFmtId="3" fontId="30" fillId="0" borderId="42" xfId="16" applyNumberFormat="1" applyFont="1" applyBorder="1" applyAlignment="1">
      <alignment horizontal="left"/>
    </xf>
    <xf numFmtId="3" fontId="28" fillId="0" borderId="41" xfId="16" applyNumberFormat="1" applyFont="1" applyBorder="1" applyAlignment="1">
      <alignment horizontal="center"/>
    </xf>
    <xf numFmtId="0" fontId="12" fillId="0" borderId="33" xfId="0" applyFont="1" applyFill="1" applyBorder="1" applyAlignment="1">
      <alignment horizontal="right" vertical="center" wrapText="1"/>
    </xf>
    <xf numFmtId="0" fontId="12" fillId="0" borderId="8" xfId="0" applyFont="1" applyFill="1" applyBorder="1" applyAlignment="1">
      <alignment horizontal="right" vertical="center" wrapText="1"/>
    </xf>
    <xf numFmtId="0" fontId="12" fillId="0" borderId="34" xfId="0" applyFont="1" applyFill="1" applyBorder="1" applyAlignment="1">
      <alignment horizontal="right" vertical="center" wrapText="1"/>
    </xf>
    <xf numFmtId="0" fontId="12" fillId="0" borderId="30" xfId="0" applyFont="1" applyFill="1" applyBorder="1" applyAlignment="1">
      <alignment horizontal="right" vertical="center" wrapText="1"/>
    </xf>
    <xf numFmtId="0" fontId="9" fillId="0" borderId="0" xfId="0" applyFont="1" applyBorder="1" applyAlignment="1">
      <alignment horizontal="justify" vertical="center" wrapText="1"/>
    </xf>
    <xf numFmtId="0" fontId="10" fillId="0" borderId="35" xfId="0" applyFont="1" applyBorder="1" applyAlignment="1">
      <alignment horizontal="center" vertical="center"/>
    </xf>
    <xf numFmtId="0" fontId="10" fillId="0" borderId="26" xfId="0" applyFont="1" applyBorder="1" applyAlignment="1">
      <alignment horizontal="center" vertical="center"/>
    </xf>
    <xf numFmtId="167" fontId="3" fillId="2" borderId="0" xfId="0" applyNumberFormat="1" applyFont="1" applyFill="1" applyAlignment="1" applyProtection="1">
      <alignment horizontal="center" vertical="center"/>
    </xf>
    <xf numFmtId="167" fontId="11" fillId="2" borderId="0" xfId="0" applyNumberFormat="1" applyFont="1" applyFill="1" applyAlignment="1" applyProtection="1">
      <alignment horizontal="center" vertical="center"/>
    </xf>
    <xf numFmtId="0" fontId="10" fillId="0" borderId="21"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31" xfId="0" applyFont="1" applyBorder="1" applyAlignment="1">
      <alignment horizontal="center" vertical="center" wrapText="1"/>
    </xf>
    <xf numFmtId="2" fontId="10" fillId="0" borderId="17" xfId="0" applyNumberFormat="1" applyFont="1" applyBorder="1" applyAlignment="1">
      <alignment horizontal="center" vertical="center"/>
    </xf>
    <xf numFmtId="2" fontId="10" fillId="0" borderId="18" xfId="0" applyNumberFormat="1" applyFont="1" applyBorder="1" applyAlignment="1">
      <alignment horizontal="center" vertical="center"/>
    </xf>
    <xf numFmtId="0" fontId="0" fillId="0" borderId="18" xfId="0" applyBorder="1" applyAlignment="1">
      <alignment vertical="center"/>
    </xf>
    <xf numFmtId="0" fontId="9" fillId="0" borderId="0" xfId="0" applyNumberFormat="1" applyFont="1" applyFill="1" applyBorder="1" applyAlignment="1">
      <alignment horizontal="justify" vertical="center" wrapText="1"/>
    </xf>
    <xf numFmtId="0" fontId="21" fillId="2" borderId="0" xfId="4" applyNumberFormat="1" applyFont="1" applyFill="1" applyAlignment="1">
      <alignment horizontal="center" vertical="center" wrapText="1"/>
    </xf>
    <xf numFmtId="0" fontId="6" fillId="2" borderId="0" xfId="0" quotePrefix="1" applyFont="1" applyFill="1" applyBorder="1" applyAlignment="1">
      <alignment horizontal="left" vertical="top" wrapText="1"/>
    </xf>
    <xf numFmtId="0" fontId="9" fillId="2" borderId="0" xfId="0" applyFont="1" applyFill="1" applyBorder="1" applyAlignment="1">
      <alignment horizontal="justify" vertical="center" wrapText="1"/>
    </xf>
    <xf numFmtId="0" fontId="9" fillId="2" borderId="0" xfId="0" applyFont="1" applyFill="1" applyBorder="1" applyAlignment="1">
      <alignment horizontal="center" vertical="top" wrapText="1"/>
    </xf>
    <xf numFmtId="0" fontId="23" fillId="2" borderId="0" xfId="0" applyFont="1" applyFill="1" applyBorder="1" applyAlignment="1">
      <alignment horizontal="left" vertical="center" wrapText="1" indent="16"/>
    </xf>
    <xf numFmtId="0" fontId="0" fillId="2" borderId="0" xfId="0" applyFill="1" applyBorder="1"/>
    <xf numFmtId="0" fontId="14" fillId="2" borderId="0" xfId="0" applyFont="1" applyFill="1" applyBorder="1" applyAlignment="1">
      <alignment horizontal="left" vertical="center" wrapText="1" indent="16"/>
    </xf>
    <xf numFmtId="0" fontId="9" fillId="2" borderId="0" xfId="0" applyFont="1" applyFill="1" applyBorder="1" applyAlignment="1">
      <alignment horizontal="left" vertical="center" wrapText="1" indent="16"/>
    </xf>
    <xf numFmtId="0" fontId="7" fillId="0" borderId="5" xfId="0" applyFont="1" applyBorder="1" applyAlignment="1">
      <alignment horizontal="center" vertical="center" wrapText="1"/>
    </xf>
    <xf numFmtId="0" fontId="9" fillId="2" borderId="0" xfId="0" applyFont="1" applyFill="1" applyBorder="1" applyAlignment="1">
      <alignment horizontal="center" vertical="center" wrapText="1"/>
    </xf>
    <xf numFmtId="164" fontId="19" fillId="2" borderId="27" xfId="13" applyFont="1" applyFill="1" applyBorder="1" applyAlignment="1"/>
    <xf numFmtId="164" fontId="19" fillId="2" borderId="9" xfId="13" applyFont="1" applyFill="1" applyBorder="1" applyAlignment="1"/>
    <xf numFmtId="0" fontId="15" fillId="2" borderId="27" xfId="0" applyFont="1" applyFill="1" applyBorder="1" applyAlignment="1"/>
    <xf numFmtId="0" fontId="15" fillId="2" borderId="9" xfId="0" applyFont="1" applyFill="1" applyBorder="1" applyAlignment="1"/>
    <xf numFmtId="164" fontId="19" fillId="2" borderId="32" xfId="13" applyFont="1" applyFill="1" applyBorder="1" applyAlignment="1"/>
    <xf numFmtId="164" fontId="19" fillId="2" borderId="4" xfId="13" applyFont="1" applyFill="1" applyBorder="1" applyAlignment="1"/>
    <xf numFmtId="0" fontId="0" fillId="0" borderId="9" xfId="0" applyBorder="1" applyAlignment="1"/>
    <xf numFmtId="0" fontId="27" fillId="2" borderId="0" xfId="0" applyFont="1" applyFill="1" applyAlignment="1">
      <alignment horizontal="right"/>
    </xf>
    <xf numFmtId="0" fontId="18" fillId="2" borderId="0" xfId="0" applyFont="1" applyFill="1" applyBorder="1" applyAlignment="1">
      <alignment horizontal="center"/>
    </xf>
    <xf numFmtId="164" fontId="19" fillId="2" borderId="23" xfId="13" applyFont="1" applyFill="1" applyBorder="1" applyAlignment="1"/>
    <xf numFmtId="164" fontId="19" fillId="2" borderId="3" xfId="13" applyFont="1" applyFill="1" applyBorder="1" applyAlignment="1"/>
    <xf numFmtId="0" fontId="0" fillId="2" borderId="27" xfId="0" applyFill="1" applyBorder="1" applyAlignment="1"/>
    <xf numFmtId="0" fontId="9" fillId="2" borderId="0" xfId="0" quotePrefix="1" applyFont="1" applyFill="1" applyBorder="1" applyAlignment="1">
      <alignment horizontal="left" vertical="top" wrapText="1" indent="1"/>
    </xf>
    <xf numFmtId="0" fontId="3" fillId="0" borderId="0" xfId="0" applyFont="1" applyFill="1" applyBorder="1" applyAlignment="1">
      <alignment horizontal="left" vertical="center" wrapText="1"/>
    </xf>
    <xf numFmtId="0" fontId="3" fillId="0" borderId="0" xfId="0" applyFont="1" applyFill="1" applyBorder="1" applyAlignment="1">
      <alignment horizontal="right" vertical="center" wrapText="1"/>
    </xf>
    <xf numFmtId="2" fontId="10" fillId="0" borderId="3" xfId="0" applyNumberFormat="1" applyFont="1" applyBorder="1" applyAlignment="1">
      <alignment horizontal="center" vertical="center"/>
    </xf>
    <xf numFmtId="0" fontId="0" fillId="0" borderId="3" xfId="0" applyBorder="1" applyAlignment="1">
      <alignment vertical="center"/>
    </xf>
    <xf numFmtId="0" fontId="10" fillId="0" borderId="3" xfId="0" applyFont="1" applyBorder="1" applyAlignment="1">
      <alignment horizontal="center" vertical="center"/>
    </xf>
    <xf numFmtId="0" fontId="3" fillId="0" borderId="12"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21"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3" fillId="0" borderId="20" xfId="0" applyFont="1" applyFill="1" applyBorder="1" applyAlignment="1">
      <alignment horizontal="left" vertical="center" wrapText="1"/>
    </xf>
    <xf numFmtId="0" fontId="16" fillId="0" borderId="0" xfId="0" applyFont="1" applyBorder="1" applyAlignment="1">
      <alignment horizontal="center" vertical="center" wrapText="1"/>
    </xf>
    <xf numFmtId="0" fontId="22" fillId="2" borderId="0" xfId="16" quotePrefix="1" applyFont="1" applyFill="1" applyBorder="1" applyAlignment="1">
      <alignment horizontal="left" vertical="top" wrapText="1"/>
    </xf>
    <xf numFmtId="0" fontId="22" fillId="2" borderId="0" xfId="16" applyFont="1" applyFill="1" applyBorder="1" applyAlignment="1">
      <alignment horizontal="center" vertical="top" wrapText="1"/>
    </xf>
    <xf numFmtId="0" fontId="30" fillId="0" borderId="41" xfId="16" applyFont="1" applyBorder="1" applyAlignment="1">
      <alignment horizontal="left"/>
    </xf>
    <xf numFmtId="0" fontId="22" fillId="2" borderId="0" xfId="16" applyFont="1" applyFill="1" applyBorder="1" applyAlignment="1">
      <alignment horizontal="center" vertical="center" wrapText="1"/>
    </xf>
    <xf numFmtId="0" fontId="28" fillId="0" borderId="41" xfId="16" applyFont="1" applyBorder="1" applyAlignment="1">
      <alignment horizontal="left"/>
    </xf>
    <xf numFmtId="0" fontId="31" fillId="0" borderId="41" xfId="16" applyFont="1" applyBorder="1" applyAlignment="1">
      <alignment horizontal="left"/>
    </xf>
    <xf numFmtId="0" fontId="29" fillId="0" borderId="37" xfId="16" applyFont="1" applyBorder="1" applyAlignment="1">
      <alignment horizontal="center" vertical="top"/>
    </xf>
    <xf numFmtId="0" fontId="29" fillId="0" borderId="38" xfId="16" applyFont="1" applyBorder="1" applyAlignment="1">
      <alignment horizontal="center" vertical="top"/>
    </xf>
    <xf numFmtId="0" fontId="29" fillId="0" borderId="39" xfId="16" applyFont="1" applyBorder="1" applyAlignment="1">
      <alignment horizontal="center"/>
    </xf>
    <xf numFmtId="0" fontId="30" fillId="0" borderId="40" xfId="16" applyFont="1" applyBorder="1" applyAlignment="1">
      <alignment horizontal="center" vertical="center"/>
    </xf>
  </cellXfs>
  <cellStyles count="17">
    <cellStyle name="=C:\WINNT\SYSTEM32\COMMAND.COM 2 2" xfId="9"/>
    <cellStyle name="Comma" xfId="13" builtinId="3"/>
    <cellStyle name="Comma 2" xfId="4"/>
    <cellStyle name="Comma 2 2" xfId="5"/>
    <cellStyle name="Comma 5 2" xfId="11"/>
    <cellStyle name="Normal" xfId="0" builtinId="0"/>
    <cellStyle name="Normal 10 2" xfId="8"/>
    <cellStyle name="Normal 193" xfId="6"/>
    <cellStyle name="Normal 2" xfId="16"/>
    <cellStyle name="Normal 2 2" xfId="2"/>
    <cellStyle name="Normal 2 2 2 2" xfId="3"/>
    <cellStyle name="Normal 25" xfId="1"/>
    <cellStyle name="Normal 3" xfId="14"/>
    <cellStyle name="Normal 33" xfId="7"/>
    <cellStyle name="Normal 5 2" xfId="10"/>
    <cellStyle name="Normal_SEBI CLAUSE 41 3" xfId="15"/>
    <cellStyle name="Percent 2 2"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571500</xdr:colOff>
      <xdr:row>1</xdr:row>
      <xdr:rowOff>57150</xdr:rowOff>
    </xdr:from>
    <xdr:to>
      <xdr:col>1</xdr:col>
      <xdr:colOff>1781175</xdr:colOff>
      <xdr:row>8</xdr:row>
      <xdr:rowOff>161925</xdr:rowOff>
    </xdr:to>
    <xdr:pic>
      <xdr:nvPicPr>
        <xdr:cNvPr id="5" name="Picture 1400"/>
        <xdr:cNvPicPr>
          <a:picLocks noChangeAspect="1" noChangeArrowheads="1"/>
        </xdr:cNvPicPr>
      </xdr:nvPicPr>
      <xdr:blipFill>
        <a:blip xmlns:r="http://schemas.openxmlformats.org/officeDocument/2006/relationships" r:embed="rId1"/>
        <a:srcRect/>
        <a:stretch>
          <a:fillRect/>
        </a:stretch>
      </xdr:blipFill>
      <xdr:spPr bwMode="auto">
        <a:xfrm>
          <a:off x="885825" y="247650"/>
          <a:ext cx="1209675" cy="1676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695325</xdr:colOff>
      <xdr:row>1</xdr:row>
      <xdr:rowOff>66675</xdr:rowOff>
    </xdr:from>
    <xdr:to>
      <xdr:col>1</xdr:col>
      <xdr:colOff>1866900</xdr:colOff>
      <xdr:row>8</xdr:row>
      <xdr:rowOff>171450</xdr:rowOff>
    </xdr:to>
    <xdr:pic>
      <xdr:nvPicPr>
        <xdr:cNvPr id="3" name="Picture 1400"/>
        <xdr:cNvPicPr>
          <a:picLocks noChangeAspect="1" noChangeArrowheads="1"/>
        </xdr:cNvPicPr>
      </xdr:nvPicPr>
      <xdr:blipFill>
        <a:blip xmlns:r="http://schemas.openxmlformats.org/officeDocument/2006/relationships" r:embed="rId1"/>
        <a:srcRect/>
        <a:stretch>
          <a:fillRect/>
        </a:stretch>
      </xdr:blipFill>
      <xdr:spPr bwMode="auto">
        <a:xfrm>
          <a:off x="971550" y="257175"/>
          <a:ext cx="1171575" cy="16478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95250</xdr:colOff>
      <xdr:row>60</xdr:row>
      <xdr:rowOff>80537</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020050" cy="11510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56"/>
  <sheetViews>
    <sheetView topLeftCell="A10" workbookViewId="0">
      <selection activeCell="C28" sqref="C28"/>
    </sheetView>
  </sheetViews>
  <sheetFormatPr defaultRowHeight="15" x14ac:dyDescent="0.25"/>
  <cols>
    <col min="1" max="1" width="4.7109375" style="4" customWidth="1"/>
    <col min="2" max="2" width="61" customWidth="1"/>
    <col min="3" max="3" width="14.7109375" customWidth="1"/>
    <col min="4" max="4" width="14.7109375" style="101" customWidth="1"/>
    <col min="5" max="5" width="15.85546875" customWidth="1"/>
    <col min="6" max="6" width="14.28515625" style="4" customWidth="1"/>
    <col min="7" max="7" width="14.140625" style="4" customWidth="1"/>
    <col min="8" max="8" width="16.28515625" customWidth="1"/>
  </cols>
  <sheetData>
    <row r="2" spans="1:8" ht="27" customHeight="1" x14ac:dyDescent="0.25">
      <c r="A2" s="139" t="s">
        <v>24</v>
      </c>
      <c r="B2" s="140"/>
      <c r="C2" s="140"/>
      <c r="D2" s="140"/>
      <c r="E2" s="140"/>
      <c r="F2" s="140"/>
      <c r="G2" s="140"/>
      <c r="H2" s="140"/>
    </row>
    <row r="3" spans="1:8" ht="18" x14ac:dyDescent="0.25">
      <c r="A3" s="141" t="s">
        <v>19</v>
      </c>
      <c r="B3" s="141"/>
      <c r="C3" s="141"/>
      <c r="D3" s="141"/>
      <c r="E3" s="141"/>
      <c r="F3" s="141"/>
      <c r="G3" s="141"/>
      <c r="H3" s="141"/>
    </row>
    <row r="4" spans="1:8" ht="15.75" x14ac:dyDescent="0.25">
      <c r="A4" s="142" t="s">
        <v>58</v>
      </c>
      <c r="B4" s="142"/>
      <c r="C4" s="142"/>
      <c r="D4" s="142"/>
      <c r="E4" s="142"/>
      <c r="F4" s="142"/>
      <c r="G4" s="142"/>
      <c r="H4" s="142"/>
    </row>
    <row r="5" spans="1:8" ht="15.75" x14ac:dyDescent="0.25">
      <c r="A5" s="142" t="s">
        <v>59</v>
      </c>
      <c r="B5" s="142"/>
      <c r="C5" s="142"/>
      <c r="D5" s="142"/>
      <c r="E5" s="142"/>
      <c r="F5" s="142"/>
      <c r="G5" s="142"/>
      <c r="H5" s="142"/>
    </row>
    <row r="6" spans="1:8" ht="15.75" x14ac:dyDescent="0.25">
      <c r="A6" s="142" t="s">
        <v>60</v>
      </c>
      <c r="B6" s="142"/>
      <c r="C6" s="142"/>
      <c r="D6" s="142"/>
      <c r="E6" s="142"/>
      <c r="F6" s="142"/>
      <c r="G6" s="142"/>
      <c r="H6" s="142"/>
    </row>
    <row r="7" spans="1:8" ht="15.75" x14ac:dyDescent="0.25">
      <c r="A7" s="142" t="s">
        <v>61</v>
      </c>
      <c r="B7" s="142"/>
      <c r="C7" s="142"/>
      <c r="D7" s="142"/>
      <c r="E7" s="142"/>
      <c r="F7" s="142"/>
      <c r="G7" s="142"/>
      <c r="H7" s="142"/>
    </row>
    <row r="8" spans="1:8" ht="15.75" x14ac:dyDescent="0.25">
      <c r="A8" s="142" t="s">
        <v>20</v>
      </c>
      <c r="B8" s="142"/>
      <c r="C8" s="142"/>
      <c r="D8" s="142"/>
      <c r="E8" s="142"/>
      <c r="F8" s="142"/>
      <c r="G8" s="142"/>
      <c r="H8" s="142"/>
    </row>
    <row r="9" spans="1:8" ht="15.75" x14ac:dyDescent="0.25">
      <c r="A9" s="142" t="s">
        <v>62</v>
      </c>
      <c r="B9" s="142"/>
      <c r="C9" s="142"/>
      <c r="D9" s="142"/>
      <c r="E9" s="142"/>
      <c r="F9" s="142"/>
      <c r="G9" s="142"/>
      <c r="H9" s="142"/>
    </row>
    <row r="10" spans="1:8" ht="15.75" x14ac:dyDescent="0.25">
      <c r="A10" s="144"/>
      <c r="B10" s="144"/>
      <c r="C10" s="144"/>
      <c r="D10" s="144"/>
      <c r="E10" s="144"/>
      <c r="F10" s="144"/>
      <c r="G10" s="144"/>
      <c r="H10" s="144"/>
    </row>
    <row r="11" spans="1:8" ht="37.5" customHeight="1" thickBot="1" x14ac:dyDescent="0.3">
      <c r="A11" s="143" t="s">
        <v>125</v>
      </c>
      <c r="B11" s="143"/>
      <c r="C11" s="143"/>
      <c r="D11" s="143"/>
      <c r="E11" s="143"/>
      <c r="F11" s="143"/>
      <c r="G11" s="143"/>
      <c r="H11" s="143"/>
    </row>
    <row r="12" spans="1:8" ht="15.75" thickBot="1" x14ac:dyDescent="0.3">
      <c r="A12" s="118" t="s">
        <v>63</v>
      </c>
      <c r="B12" s="119"/>
      <c r="C12" s="119"/>
      <c r="D12" s="119"/>
      <c r="E12" s="119"/>
      <c r="F12" s="120"/>
      <c r="G12" s="120"/>
      <c r="H12" s="121"/>
    </row>
    <row r="13" spans="1:8" x14ac:dyDescent="0.25">
      <c r="A13" s="127" t="s">
        <v>64</v>
      </c>
      <c r="B13" s="129" t="s">
        <v>0</v>
      </c>
      <c r="C13" s="131" t="s">
        <v>126</v>
      </c>
      <c r="D13" s="132"/>
      <c r="E13" s="133"/>
      <c r="F13" s="123" t="s">
        <v>116</v>
      </c>
      <c r="G13" s="124"/>
      <c r="H13" s="29" t="s">
        <v>127</v>
      </c>
    </row>
    <row r="14" spans="1:8" x14ac:dyDescent="0.25">
      <c r="A14" s="128"/>
      <c r="B14" s="129"/>
      <c r="C14" s="31" t="s">
        <v>123</v>
      </c>
      <c r="D14" s="31" t="s">
        <v>139</v>
      </c>
      <c r="E14" s="31" t="s">
        <v>30</v>
      </c>
      <c r="F14" s="59" t="s">
        <v>123</v>
      </c>
      <c r="G14" s="59" t="s">
        <v>30</v>
      </c>
      <c r="H14" s="30" t="s">
        <v>124</v>
      </c>
    </row>
    <row r="15" spans="1:8" x14ac:dyDescent="0.25">
      <c r="A15" s="128"/>
      <c r="B15" s="130"/>
      <c r="C15" s="31" t="s">
        <v>65</v>
      </c>
      <c r="D15" s="31" t="s">
        <v>65</v>
      </c>
      <c r="E15" s="31" t="s">
        <v>65</v>
      </c>
      <c r="F15" s="31" t="s">
        <v>65</v>
      </c>
      <c r="G15" s="31" t="s">
        <v>65</v>
      </c>
      <c r="H15" s="30" t="s">
        <v>66</v>
      </c>
    </row>
    <row r="16" spans="1:8" x14ac:dyDescent="0.25">
      <c r="A16" s="98" t="s">
        <v>25</v>
      </c>
      <c r="B16" s="32" t="s">
        <v>67</v>
      </c>
      <c r="C16" s="33">
        <v>2091.7807901000006</v>
      </c>
      <c r="D16" s="33">
        <v>186.01022699999976</v>
      </c>
      <c r="E16" s="33">
        <v>2101.2648700999998</v>
      </c>
      <c r="F16" s="60">
        <v>2277.7910171000003</v>
      </c>
      <c r="G16" s="60">
        <v>3117.2950180999997</v>
      </c>
      <c r="H16" s="34">
        <v>5910.84</v>
      </c>
    </row>
    <row r="17" spans="1:9" x14ac:dyDescent="0.25">
      <c r="A17" s="98" t="s">
        <v>26</v>
      </c>
      <c r="B17" s="32" t="s">
        <v>68</v>
      </c>
      <c r="C17" s="33">
        <v>44.899585000000002</v>
      </c>
      <c r="D17" s="33">
        <v>5.1356899999999968</v>
      </c>
      <c r="E17" s="33">
        <v>0</v>
      </c>
      <c r="F17" s="60">
        <v>50.035274999999999</v>
      </c>
      <c r="G17" s="60">
        <v>0.04</v>
      </c>
      <c r="H17" s="34">
        <v>98.36</v>
      </c>
    </row>
    <row r="18" spans="1:9" x14ac:dyDescent="0.25">
      <c r="A18" s="98" t="s">
        <v>27</v>
      </c>
      <c r="B18" s="32" t="s">
        <v>69</v>
      </c>
      <c r="C18" s="33">
        <v>2136.6803751000007</v>
      </c>
      <c r="D18" s="33">
        <v>191.14591699999977</v>
      </c>
      <c r="E18" s="33">
        <v>2101.2648700999998</v>
      </c>
      <c r="F18" s="60">
        <v>2327.8262921000005</v>
      </c>
      <c r="G18" s="60">
        <v>3117.3350180999996</v>
      </c>
      <c r="H18" s="34">
        <v>6009.2</v>
      </c>
    </row>
    <row r="19" spans="1:9" x14ac:dyDescent="0.25">
      <c r="A19" s="98" t="s">
        <v>28</v>
      </c>
      <c r="B19" s="32" t="s">
        <v>70</v>
      </c>
      <c r="C19" s="33"/>
      <c r="D19" s="33"/>
      <c r="E19" s="33"/>
      <c r="F19" s="60"/>
      <c r="G19" s="60"/>
      <c r="H19" s="34"/>
    </row>
    <row r="20" spans="1:9" x14ac:dyDescent="0.25">
      <c r="A20" s="35"/>
      <c r="B20" s="36" t="s">
        <v>71</v>
      </c>
      <c r="C20" s="33">
        <v>1637.6101458999997</v>
      </c>
      <c r="D20" s="33">
        <v>143.88000000000011</v>
      </c>
      <c r="E20" s="33">
        <v>1650.4318899</v>
      </c>
      <c r="F20" s="60">
        <v>1781.4901458999998</v>
      </c>
      <c r="G20" s="60">
        <v>2647.1418899</v>
      </c>
      <c r="H20" s="34">
        <v>5202.47</v>
      </c>
    </row>
    <row r="21" spans="1:9" s="4" customFormat="1" x14ac:dyDescent="0.25">
      <c r="A21" s="35"/>
      <c r="B21" s="36" t="s">
        <v>110</v>
      </c>
      <c r="C21" s="33">
        <v>0</v>
      </c>
      <c r="D21" s="33">
        <v>0</v>
      </c>
      <c r="E21" s="33">
        <v>0</v>
      </c>
      <c r="F21" s="60">
        <v>0</v>
      </c>
      <c r="G21" s="60">
        <v>0</v>
      </c>
      <c r="H21" s="34">
        <v>0</v>
      </c>
    </row>
    <row r="22" spans="1:9" ht="31.5" customHeight="1" x14ac:dyDescent="0.25">
      <c r="A22" s="35"/>
      <c r="B22" s="89" t="s">
        <v>122</v>
      </c>
      <c r="C22" s="33">
        <v>64.567226600000112</v>
      </c>
      <c r="D22" s="40">
        <v>-49.586021800000069</v>
      </c>
      <c r="E22" s="40">
        <v>-34.090756300000109</v>
      </c>
      <c r="F22" s="61">
        <v>14.981204800000041</v>
      </c>
      <c r="G22" s="61">
        <v>-120.54015720000014</v>
      </c>
      <c r="H22" s="75">
        <v>-243.75</v>
      </c>
    </row>
    <row r="23" spans="1:9" x14ac:dyDescent="0.25">
      <c r="A23" s="35"/>
      <c r="B23" s="36" t="s">
        <v>72</v>
      </c>
      <c r="C23" s="33">
        <v>92.515394999999998</v>
      </c>
      <c r="D23" s="33">
        <v>83.570139999999995</v>
      </c>
      <c r="E23" s="33">
        <v>80.072125</v>
      </c>
      <c r="F23" s="60">
        <v>176.08553499999999</v>
      </c>
      <c r="G23" s="60">
        <v>147.07638</v>
      </c>
      <c r="H23" s="34">
        <v>322.32</v>
      </c>
    </row>
    <row r="24" spans="1:9" x14ac:dyDescent="0.25">
      <c r="A24" s="35"/>
      <c r="B24" s="36" t="s">
        <v>73</v>
      </c>
      <c r="C24" s="33">
        <v>67.343714700000007</v>
      </c>
      <c r="D24" s="33">
        <v>73.99356809999999</v>
      </c>
      <c r="E24" s="33">
        <v>24.16876929999998</v>
      </c>
      <c r="F24" s="60">
        <v>141.3372828</v>
      </c>
      <c r="G24" s="60">
        <v>95.964438699999988</v>
      </c>
      <c r="H24" s="34">
        <v>209.92</v>
      </c>
    </row>
    <row r="25" spans="1:9" x14ac:dyDescent="0.25">
      <c r="A25" s="35"/>
      <c r="B25" s="36" t="s">
        <v>15</v>
      </c>
      <c r="C25" s="33">
        <v>10.419749999999999</v>
      </c>
      <c r="D25" s="33">
        <v>9.7431900000000002</v>
      </c>
      <c r="E25" s="33">
        <v>10.655546000000003</v>
      </c>
      <c r="F25" s="60">
        <v>20.162939999999999</v>
      </c>
      <c r="G25" s="60">
        <v>20.211906000000003</v>
      </c>
      <c r="H25" s="34">
        <v>40.47</v>
      </c>
      <c r="I25" s="3"/>
    </row>
    <row r="26" spans="1:9" x14ac:dyDescent="0.25">
      <c r="A26" s="35"/>
      <c r="B26" s="36" t="s">
        <v>74</v>
      </c>
      <c r="C26" s="33">
        <v>96.219756599999982</v>
      </c>
      <c r="D26" s="33">
        <v>57.080000000000013</v>
      </c>
      <c r="E26" s="33">
        <v>178.26175829999997</v>
      </c>
      <c r="F26" s="60">
        <v>153.29975659999999</v>
      </c>
      <c r="G26" s="60">
        <v>228.56175829999998</v>
      </c>
      <c r="H26" s="34">
        <v>387.36</v>
      </c>
      <c r="I26" s="2"/>
    </row>
    <row r="27" spans="1:9" x14ac:dyDescent="0.25">
      <c r="A27" s="35"/>
      <c r="B27" s="36" t="s">
        <v>75</v>
      </c>
      <c r="C27" s="33">
        <v>1968.6759887999997</v>
      </c>
      <c r="D27" s="33">
        <v>318.68087630000036</v>
      </c>
      <c r="E27" s="33">
        <v>1909.5093321999996</v>
      </c>
      <c r="F27" s="33">
        <v>2287.3568651000001</v>
      </c>
      <c r="G27" s="60">
        <v>3018.4162156999996</v>
      </c>
      <c r="H27" s="34">
        <v>5918.79</v>
      </c>
    </row>
    <row r="28" spans="1:9" x14ac:dyDescent="0.25">
      <c r="A28" s="98" t="s">
        <v>29</v>
      </c>
      <c r="B28" s="32" t="s">
        <v>76</v>
      </c>
      <c r="C28" s="33">
        <v>168.00643220000035</v>
      </c>
      <c r="D28" s="40">
        <v>-127.5370051999999</v>
      </c>
      <c r="E28" s="33">
        <v>191.75553790000026</v>
      </c>
      <c r="F28" s="37">
        <v>40.469427000000451</v>
      </c>
      <c r="G28" s="61">
        <v>98.918802400000004</v>
      </c>
      <c r="H28" s="38">
        <v>90.409999999999854</v>
      </c>
    </row>
    <row r="29" spans="1:9" x14ac:dyDescent="0.25">
      <c r="A29" s="98" t="s">
        <v>77</v>
      </c>
      <c r="B29" s="32" t="s">
        <v>21</v>
      </c>
      <c r="C29" s="33">
        <v>0</v>
      </c>
      <c r="D29" s="33">
        <v>0</v>
      </c>
      <c r="E29" s="33">
        <v>0</v>
      </c>
      <c r="F29" s="61">
        <v>0</v>
      </c>
      <c r="G29" s="61">
        <v>0</v>
      </c>
      <c r="H29" s="76">
        <v>0</v>
      </c>
    </row>
    <row r="30" spans="1:9" x14ac:dyDescent="0.25">
      <c r="A30" s="98" t="s">
        <v>78</v>
      </c>
      <c r="B30" s="32" t="s">
        <v>112</v>
      </c>
      <c r="C30" s="33">
        <v>168.00643220000035</v>
      </c>
      <c r="D30" s="40">
        <v>-127.5370051999999</v>
      </c>
      <c r="E30" s="33">
        <v>191.75553790000026</v>
      </c>
      <c r="F30" s="37">
        <v>40.469427000000451</v>
      </c>
      <c r="G30" s="61">
        <v>98.918802400000004</v>
      </c>
      <c r="H30" s="38">
        <v>90.409999999999854</v>
      </c>
    </row>
    <row r="31" spans="1:9" s="4" customFormat="1" x14ac:dyDescent="0.25">
      <c r="A31" s="98" t="s">
        <v>79</v>
      </c>
      <c r="B31" s="32" t="s">
        <v>22</v>
      </c>
      <c r="C31" s="33">
        <v>0</v>
      </c>
      <c r="D31" s="33">
        <v>0</v>
      </c>
      <c r="E31" s="33">
        <v>0</v>
      </c>
      <c r="F31" s="61">
        <v>0</v>
      </c>
      <c r="G31" s="61">
        <v>0</v>
      </c>
      <c r="H31" s="38">
        <v>0</v>
      </c>
    </row>
    <row r="32" spans="1:9" s="4" customFormat="1" x14ac:dyDescent="0.25">
      <c r="A32" s="98" t="s">
        <v>83</v>
      </c>
      <c r="B32" s="32" t="s">
        <v>111</v>
      </c>
      <c r="C32" s="33">
        <v>168.00643220000035</v>
      </c>
      <c r="D32" s="40">
        <v>-127.5370051999999</v>
      </c>
      <c r="E32" s="33">
        <v>191.75553790000026</v>
      </c>
      <c r="F32" s="37">
        <v>40.469427000000451</v>
      </c>
      <c r="G32" s="61">
        <v>98.918802400000004</v>
      </c>
      <c r="H32" s="38">
        <v>90.409999999999854</v>
      </c>
    </row>
    <row r="33" spans="1:8" x14ac:dyDescent="0.25">
      <c r="A33" s="98" t="s">
        <v>84</v>
      </c>
      <c r="B33" s="32" t="s">
        <v>80</v>
      </c>
      <c r="C33" s="33"/>
      <c r="D33" s="33"/>
      <c r="E33" s="33"/>
      <c r="F33" s="60"/>
      <c r="G33" s="60"/>
      <c r="H33" s="77"/>
    </row>
    <row r="34" spans="1:8" x14ac:dyDescent="0.25">
      <c r="A34" s="98"/>
      <c r="B34" s="32" t="s">
        <v>81</v>
      </c>
      <c r="C34" s="33">
        <v>10.942931220000126</v>
      </c>
      <c r="D34" s="33">
        <v>0</v>
      </c>
      <c r="E34" s="33">
        <v>0</v>
      </c>
      <c r="F34" s="60">
        <v>10.942931220000126</v>
      </c>
      <c r="G34" s="60">
        <v>0</v>
      </c>
      <c r="H34" s="34">
        <v>21.06</v>
      </c>
    </row>
    <row r="35" spans="1:8" x14ac:dyDescent="0.25">
      <c r="A35" s="98"/>
      <c r="B35" s="32" t="s">
        <v>82</v>
      </c>
      <c r="C35" s="33">
        <v>2.1048768000000018</v>
      </c>
      <c r="D35" s="33">
        <v>0</v>
      </c>
      <c r="E35" s="33">
        <v>10.895572700000001</v>
      </c>
      <c r="F35" s="60">
        <v>2.1048768000000018</v>
      </c>
      <c r="G35" s="60">
        <v>11.219178300000001</v>
      </c>
      <c r="H35" s="74">
        <v>3.32</v>
      </c>
    </row>
    <row r="36" spans="1:8" x14ac:dyDescent="0.25">
      <c r="A36" s="98" t="s">
        <v>88</v>
      </c>
      <c r="B36" s="84" t="s">
        <v>121</v>
      </c>
      <c r="C36" s="33">
        <v>154.95862418000021</v>
      </c>
      <c r="D36" s="40">
        <v>-127.5370051999999</v>
      </c>
      <c r="E36" s="33">
        <v>202.65111060000027</v>
      </c>
      <c r="F36" s="37">
        <v>27.421618980000321</v>
      </c>
      <c r="G36" s="61">
        <v>110.1379806999995</v>
      </c>
      <c r="H36" s="75">
        <v>72.65999999999984</v>
      </c>
    </row>
    <row r="37" spans="1:8" s="73" customFormat="1" x14ac:dyDescent="0.25">
      <c r="A37" s="98" t="s">
        <v>89</v>
      </c>
      <c r="B37" s="84" t="s">
        <v>120</v>
      </c>
      <c r="C37" s="40">
        <v>-0.61527168600000004</v>
      </c>
      <c r="D37" s="40">
        <v>1.623987286</v>
      </c>
      <c r="E37" s="40">
        <v>-1.0017788999999999</v>
      </c>
      <c r="F37" s="61">
        <v>0.99871559999999993</v>
      </c>
      <c r="G37" s="61">
        <v>-1.1778899999999995E-2</v>
      </c>
      <c r="H37" s="75">
        <v>-12.07</v>
      </c>
    </row>
    <row r="38" spans="1:8" ht="120" hidden="1" x14ac:dyDescent="0.25">
      <c r="A38" s="98" t="s">
        <v>89</v>
      </c>
      <c r="B38" s="39" t="s">
        <v>85</v>
      </c>
      <c r="C38" s="78" t="s">
        <v>119</v>
      </c>
      <c r="D38" s="79"/>
      <c r="E38" s="79" t="s">
        <v>86</v>
      </c>
      <c r="F38" s="79" t="s">
        <v>118</v>
      </c>
      <c r="G38" s="79"/>
      <c r="H38" s="80" t="s">
        <v>87</v>
      </c>
    </row>
    <row r="39" spans="1:8" s="73" customFormat="1" ht="46.5" customHeight="1" x14ac:dyDescent="0.25">
      <c r="A39" s="98" t="s">
        <v>91</v>
      </c>
      <c r="B39" s="39" t="s">
        <v>117</v>
      </c>
      <c r="C39" s="40">
        <v>154.34033458000033</v>
      </c>
      <c r="D39" s="40">
        <v>-125.92000000000002</v>
      </c>
      <c r="E39" s="33">
        <v>201.6662017999995</v>
      </c>
      <c r="F39" s="79">
        <v>28.420334580000322</v>
      </c>
      <c r="G39" s="79">
        <v>110.12620179999951</v>
      </c>
      <c r="H39" s="80">
        <v>60.6</v>
      </c>
    </row>
    <row r="40" spans="1:8" ht="30" x14ac:dyDescent="0.25">
      <c r="A40" s="98" t="s">
        <v>94</v>
      </c>
      <c r="B40" s="32" t="s">
        <v>90</v>
      </c>
      <c r="C40" s="40">
        <v>430.02</v>
      </c>
      <c r="D40" s="40">
        <v>430.02</v>
      </c>
      <c r="E40" s="40">
        <v>430.02</v>
      </c>
      <c r="F40" s="62">
        <v>430.02</v>
      </c>
      <c r="G40" s="62">
        <v>430.02</v>
      </c>
      <c r="H40" s="41">
        <v>430.02</v>
      </c>
    </row>
    <row r="41" spans="1:8" x14ac:dyDescent="0.25">
      <c r="A41" s="98" t="s">
        <v>113</v>
      </c>
      <c r="B41" s="32" t="s">
        <v>92</v>
      </c>
      <c r="C41" s="42" t="s">
        <v>93</v>
      </c>
      <c r="D41" s="42" t="s">
        <v>93</v>
      </c>
      <c r="E41" s="42" t="s">
        <v>93</v>
      </c>
      <c r="F41" s="63" t="s">
        <v>93</v>
      </c>
      <c r="G41" s="63" t="s">
        <v>93</v>
      </c>
      <c r="H41" s="41">
        <v>512.23</v>
      </c>
    </row>
    <row r="42" spans="1:8" x14ac:dyDescent="0.25">
      <c r="A42" s="98" t="s">
        <v>114</v>
      </c>
      <c r="B42" s="32" t="s">
        <v>95</v>
      </c>
      <c r="C42" s="40"/>
      <c r="D42" s="40"/>
      <c r="E42" s="40"/>
      <c r="F42" s="62"/>
      <c r="G42" s="62"/>
      <c r="H42" s="41"/>
    </row>
    <row r="43" spans="1:8" x14ac:dyDescent="0.25">
      <c r="A43" s="85"/>
      <c r="B43" s="32" t="s">
        <v>96</v>
      </c>
      <c r="C43" s="81">
        <v>3.6035213287754111</v>
      </c>
      <c r="D43" s="81">
        <v>-2.9658389191200385</v>
      </c>
      <c r="E43" s="33">
        <v>4.7125973350076809</v>
      </c>
      <c r="F43" s="81">
        <v>0.63768240965537237</v>
      </c>
      <c r="G43" s="81">
        <v>2.5609553462629533</v>
      </c>
      <c r="H43" s="82">
        <v>1.6896888516813136</v>
      </c>
    </row>
    <row r="44" spans="1:8" ht="15.75" thickBot="1" x14ac:dyDescent="0.3">
      <c r="A44" s="86"/>
      <c r="B44" s="87" t="s">
        <v>97</v>
      </c>
      <c r="C44" s="99">
        <v>3.6035213287754111</v>
      </c>
      <c r="D44" s="99">
        <v>-2.97</v>
      </c>
      <c r="E44" s="100">
        <v>4.7125973350076809</v>
      </c>
      <c r="F44" s="99">
        <v>0.63768240965537237</v>
      </c>
      <c r="G44" s="99">
        <v>2.56</v>
      </c>
      <c r="H44" s="83">
        <v>1.69</v>
      </c>
    </row>
    <row r="45" spans="1:8" s="90" customFormat="1" ht="40.5" customHeight="1" x14ac:dyDescent="0.25">
      <c r="A45" s="44">
        <v>1</v>
      </c>
      <c r="B45" s="134" t="s">
        <v>128</v>
      </c>
      <c r="C45" s="134"/>
      <c r="D45" s="134"/>
      <c r="E45" s="134"/>
      <c r="F45" s="134"/>
      <c r="G45" s="134"/>
      <c r="H45" s="134"/>
    </row>
    <row r="46" spans="1:8" ht="39" customHeight="1" x14ac:dyDescent="0.25">
      <c r="A46" s="43">
        <v>2</v>
      </c>
      <c r="B46" s="122" t="s">
        <v>129</v>
      </c>
      <c r="C46" s="122"/>
      <c r="D46" s="122"/>
      <c r="E46" s="122"/>
      <c r="F46" s="122"/>
      <c r="G46" s="122"/>
      <c r="H46" s="122"/>
    </row>
    <row r="47" spans="1:8" ht="65.25" customHeight="1" x14ac:dyDescent="0.25">
      <c r="A47" s="44">
        <v>3</v>
      </c>
      <c r="B47" s="134" t="s">
        <v>130</v>
      </c>
      <c r="C47" s="134"/>
      <c r="D47" s="134"/>
      <c r="E47" s="134"/>
      <c r="F47" s="134"/>
      <c r="G47" s="134"/>
      <c r="H47" s="134"/>
    </row>
    <row r="48" spans="1:8" ht="52.5" customHeight="1" x14ac:dyDescent="0.25">
      <c r="A48" s="44">
        <v>4</v>
      </c>
      <c r="B48" s="122" t="s">
        <v>98</v>
      </c>
      <c r="C48" s="122"/>
      <c r="D48" s="122"/>
      <c r="E48" s="122"/>
      <c r="F48" s="122"/>
      <c r="G48" s="122"/>
      <c r="H48" s="122"/>
    </row>
    <row r="49" spans="1:9" ht="72" customHeight="1" x14ac:dyDescent="0.25">
      <c r="A49" s="45">
        <v>5</v>
      </c>
      <c r="B49" s="137" t="s">
        <v>108</v>
      </c>
      <c r="C49" s="137"/>
      <c r="D49" s="137"/>
      <c r="E49" s="137"/>
      <c r="F49" s="137"/>
      <c r="G49" s="137"/>
      <c r="H49" s="137"/>
    </row>
    <row r="50" spans="1:9" ht="15.75" x14ac:dyDescent="0.25">
      <c r="A50" s="27"/>
      <c r="B50" s="28"/>
      <c r="C50" s="46"/>
      <c r="D50" s="46"/>
      <c r="E50" s="138" t="s">
        <v>134</v>
      </c>
      <c r="F50" s="138"/>
      <c r="G50" s="138"/>
      <c r="H50" s="138"/>
    </row>
    <row r="51" spans="1:9" ht="15.75" x14ac:dyDescent="0.25">
      <c r="A51" s="27"/>
      <c r="B51" s="28"/>
      <c r="C51" s="135"/>
      <c r="D51" s="135"/>
      <c r="E51" s="135"/>
      <c r="F51" s="46"/>
      <c r="G51" s="46"/>
      <c r="H51" s="46"/>
    </row>
    <row r="52" spans="1:9" ht="15.75" x14ac:dyDescent="0.25">
      <c r="A52" s="27"/>
      <c r="B52" s="28"/>
      <c r="C52" s="135"/>
      <c r="D52" s="135"/>
      <c r="E52" s="135"/>
      <c r="F52" s="46"/>
      <c r="G52" s="46"/>
      <c r="H52" s="46"/>
    </row>
    <row r="53" spans="1:9" ht="15.75" x14ac:dyDescent="0.25">
      <c r="A53" s="136"/>
      <c r="B53" s="136"/>
      <c r="C53" s="46"/>
      <c r="D53" s="46"/>
      <c r="E53" s="125" t="s">
        <v>131</v>
      </c>
      <c r="F53" s="125"/>
      <c r="G53" s="125"/>
      <c r="H53" s="125"/>
    </row>
    <row r="54" spans="1:9" x14ac:dyDescent="0.25">
      <c r="A54" s="136" t="s">
        <v>56</v>
      </c>
      <c r="B54" s="136"/>
      <c r="C54" s="46"/>
      <c r="D54" s="46"/>
      <c r="E54" s="126" t="s">
        <v>132</v>
      </c>
      <c r="F54" s="126"/>
      <c r="G54" s="126"/>
      <c r="H54" s="126"/>
    </row>
    <row r="55" spans="1:9" x14ac:dyDescent="0.25">
      <c r="A55" s="136" t="s">
        <v>135</v>
      </c>
      <c r="B55" s="136"/>
      <c r="C55" s="46"/>
      <c r="D55" s="46"/>
      <c r="E55" s="126" t="s">
        <v>133</v>
      </c>
      <c r="F55" s="126"/>
      <c r="G55" s="126"/>
      <c r="H55" s="126"/>
    </row>
    <row r="56" spans="1:9" x14ac:dyDescent="0.25">
      <c r="I56" s="3"/>
    </row>
  </sheetData>
  <mergeCells count="29">
    <mergeCell ref="A2:H2"/>
    <mergeCell ref="A3:H3"/>
    <mergeCell ref="A4:H4"/>
    <mergeCell ref="A5:H5"/>
    <mergeCell ref="A11:H11"/>
    <mergeCell ref="A6:H6"/>
    <mergeCell ref="A7:H7"/>
    <mergeCell ref="A8:H8"/>
    <mergeCell ref="A9:H9"/>
    <mergeCell ref="A10:H10"/>
    <mergeCell ref="E55:H55"/>
    <mergeCell ref="B45:H45"/>
    <mergeCell ref="C52:E52"/>
    <mergeCell ref="A53:B53"/>
    <mergeCell ref="A54:B54"/>
    <mergeCell ref="A55:B55"/>
    <mergeCell ref="B49:H49"/>
    <mergeCell ref="C51:E51"/>
    <mergeCell ref="B47:H47"/>
    <mergeCell ref="B48:H48"/>
    <mergeCell ref="E50:H50"/>
    <mergeCell ref="A12:H12"/>
    <mergeCell ref="B46:H46"/>
    <mergeCell ref="F13:G13"/>
    <mergeCell ref="E53:H53"/>
    <mergeCell ref="E54:H54"/>
    <mergeCell ref="A13:A15"/>
    <mergeCell ref="B13:B15"/>
    <mergeCell ref="C13:E13"/>
  </mergeCells>
  <pageMargins left="0.45" right="0.2" top="0.5" bottom="0.2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60"/>
  <sheetViews>
    <sheetView topLeftCell="A22" workbookViewId="0">
      <selection activeCell="H46" sqref="H46"/>
    </sheetView>
  </sheetViews>
  <sheetFormatPr defaultRowHeight="15" x14ac:dyDescent="0.25"/>
  <cols>
    <col min="1" max="1" width="3.42578125" customWidth="1"/>
    <col min="2" max="2" width="65.28515625" customWidth="1"/>
    <col min="3" max="3" width="24.7109375" customWidth="1"/>
    <col min="4" max="4" width="23.85546875" customWidth="1"/>
  </cols>
  <sheetData>
    <row r="2" spans="1:4" ht="15.75" x14ac:dyDescent="0.25">
      <c r="A2" s="1"/>
      <c r="B2" s="1"/>
      <c r="C2" s="152" t="s">
        <v>16</v>
      </c>
      <c r="D2" s="152"/>
    </row>
    <row r="3" spans="1:4" ht="15.75" x14ac:dyDescent="0.25">
      <c r="A3" s="153" t="s">
        <v>32</v>
      </c>
      <c r="B3" s="153"/>
      <c r="C3" s="153"/>
      <c r="D3" s="153"/>
    </row>
    <row r="4" spans="1:4" s="101" customFormat="1" ht="16.5" thickBot="1" x14ac:dyDescent="0.3">
      <c r="A4" s="102"/>
      <c r="B4" s="102"/>
      <c r="C4" s="102"/>
      <c r="D4" s="103" t="s">
        <v>142</v>
      </c>
    </row>
    <row r="5" spans="1:4" ht="15.75" x14ac:dyDescent="0.25">
      <c r="A5" s="154" t="s">
        <v>0</v>
      </c>
      <c r="B5" s="155"/>
      <c r="C5" s="5" t="s">
        <v>141</v>
      </c>
      <c r="D5" s="6" t="s">
        <v>66</v>
      </c>
    </row>
    <row r="6" spans="1:4" ht="15.75" x14ac:dyDescent="0.25">
      <c r="A6" s="156"/>
      <c r="B6" s="151"/>
      <c r="C6" s="7" t="s">
        <v>136</v>
      </c>
      <c r="D6" s="8" t="s">
        <v>140</v>
      </c>
    </row>
    <row r="7" spans="1:4" ht="15.75" x14ac:dyDescent="0.25">
      <c r="A7" s="145" t="s">
        <v>10</v>
      </c>
      <c r="B7" s="151"/>
      <c r="C7" s="9"/>
      <c r="D7" s="10"/>
    </row>
    <row r="8" spans="1:4" ht="15.75" x14ac:dyDescent="0.25">
      <c r="A8" s="145" t="s">
        <v>1</v>
      </c>
      <c r="B8" s="151"/>
      <c r="C8" s="9"/>
      <c r="D8" s="10"/>
    </row>
    <row r="9" spans="1:4" ht="15.75" x14ac:dyDescent="0.25">
      <c r="A9" s="145" t="s">
        <v>33</v>
      </c>
      <c r="B9" s="151"/>
      <c r="C9" s="11">
        <v>408.93778049999997</v>
      </c>
      <c r="D9" s="12">
        <v>418.05</v>
      </c>
    </row>
    <row r="10" spans="1:4" ht="15.75" x14ac:dyDescent="0.25">
      <c r="A10" s="145" t="s">
        <v>34</v>
      </c>
      <c r="B10" s="151"/>
      <c r="C10" s="11">
        <v>0</v>
      </c>
      <c r="D10" s="12">
        <v>0</v>
      </c>
    </row>
    <row r="11" spans="1:4" ht="15.75" x14ac:dyDescent="0.25">
      <c r="A11" s="145" t="s">
        <v>35</v>
      </c>
      <c r="B11" s="151"/>
      <c r="C11" s="11">
        <v>66.447990000000004</v>
      </c>
      <c r="D11" s="12">
        <v>45.01</v>
      </c>
    </row>
    <row r="12" spans="1:4" ht="15.75" x14ac:dyDescent="0.25">
      <c r="A12" s="145" t="s">
        <v>36</v>
      </c>
      <c r="B12" s="151"/>
      <c r="C12" s="11">
        <v>0</v>
      </c>
      <c r="D12" s="12">
        <v>0</v>
      </c>
    </row>
    <row r="13" spans="1:4" ht="15.75" x14ac:dyDescent="0.25">
      <c r="A13" s="145" t="s">
        <v>5</v>
      </c>
      <c r="B13" s="151"/>
      <c r="C13" s="11">
        <v>0</v>
      </c>
      <c r="D13" s="12">
        <v>0</v>
      </c>
    </row>
    <row r="14" spans="1:4" ht="15.75" x14ac:dyDescent="0.25">
      <c r="A14" s="145" t="s">
        <v>37</v>
      </c>
      <c r="B14" s="151"/>
      <c r="C14" s="11">
        <v>13.0953324</v>
      </c>
      <c r="D14" s="12">
        <v>12.28</v>
      </c>
    </row>
    <row r="15" spans="1:4" ht="15.75" x14ac:dyDescent="0.25">
      <c r="A15" s="145" t="s">
        <v>38</v>
      </c>
      <c r="B15" s="151"/>
      <c r="C15" s="11">
        <v>80.61</v>
      </c>
      <c r="D15" s="12">
        <v>75.099999999999994</v>
      </c>
    </row>
    <row r="16" spans="1:4" ht="15.75" x14ac:dyDescent="0.25">
      <c r="A16" s="145" t="s">
        <v>39</v>
      </c>
      <c r="B16" s="151"/>
      <c r="C16" s="11">
        <v>0</v>
      </c>
      <c r="D16" s="12">
        <v>0</v>
      </c>
    </row>
    <row r="17" spans="1:4" ht="15.75" x14ac:dyDescent="0.25">
      <c r="A17" s="145" t="s">
        <v>2</v>
      </c>
      <c r="B17" s="146"/>
      <c r="C17" s="11">
        <v>0</v>
      </c>
      <c r="D17" s="12">
        <v>0</v>
      </c>
    </row>
    <row r="18" spans="1:4" ht="16.5" thickBot="1" x14ac:dyDescent="0.3">
      <c r="A18" s="145" t="s">
        <v>3</v>
      </c>
      <c r="B18" s="146"/>
      <c r="C18" s="13">
        <v>0</v>
      </c>
      <c r="D18" s="14">
        <v>0</v>
      </c>
    </row>
    <row r="19" spans="1:4" ht="16.5" thickBot="1" x14ac:dyDescent="0.3">
      <c r="A19" s="147"/>
      <c r="B19" s="148"/>
      <c r="C19" s="15">
        <v>569.10107300000004</v>
      </c>
      <c r="D19" s="16">
        <v>550.43999999999994</v>
      </c>
    </row>
    <row r="20" spans="1:4" ht="15.75" x14ac:dyDescent="0.25">
      <c r="A20" s="145" t="s">
        <v>4</v>
      </c>
      <c r="B20" s="146"/>
      <c r="C20" s="17">
        <v>0</v>
      </c>
      <c r="D20" s="18">
        <v>0</v>
      </c>
    </row>
    <row r="21" spans="1:4" ht="15.75" x14ac:dyDescent="0.25">
      <c r="A21" s="145" t="s">
        <v>40</v>
      </c>
      <c r="B21" s="146"/>
      <c r="C21" s="19">
        <v>1773.8922618000001</v>
      </c>
      <c r="D21" s="20">
        <v>1681.46</v>
      </c>
    </row>
    <row r="22" spans="1:4" ht="15.75" x14ac:dyDescent="0.25">
      <c r="A22" s="145" t="s">
        <v>5</v>
      </c>
      <c r="B22" s="146"/>
      <c r="C22" s="11">
        <v>0</v>
      </c>
      <c r="D22" s="12">
        <v>0</v>
      </c>
    </row>
    <row r="23" spans="1:4" ht="15.75" x14ac:dyDescent="0.25">
      <c r="A23" s="145" t="s">
        <v>41</v>
      </c>
      <c r="B23" s="146"/>
      <c r="C23" s="19">
        <v>5186.5703528000004</v>
      </c>
      <c r="D23" s="20">
        <v>4969.71</v>
      </c>
    </row>
    <row r="24" spans="1:4" ht="15.75" x14ac:dyDescent="0.25">
      <c r="A24" s="145" t="s">
        <v>42</v>
      </c>
      <c r="B24" s="146"/>
      <c r="C24" s="11">
        <v>22.755055899999999</v>
      </c>
      <c r="D24" s="12">
        <v>18.760000000000002</v>
      </c>
    </row>
    <row r="25" spans="1:4" ht="15.75" x14ac:dyDescent="0.25">
      <c r="A25" s="145" t="s">
        <v>43</v>
      </c>
      <c r="B25" s="146"/>
      <c r="C25" s="11">
        <v>8.5500000000000007</v>
      </c>
      <c r="D25" s="12">
        <v>76.03</v>
      </c>
    </row>
    <row r="26" spans="1:4" ht="15.75" x14ac:dyDescent="0.25">
      <c r="A26" s="145" t="s">
        <v>6</v>
      </c>
      <c r="B26" s="146"/>
      <c r="C26" s="11">
        <v>0</v>
      </c>
      <c r="D26" s="12">
        <v>0</v>
      </c>
    </row>
    <row r="27" spans="1:4" ht="15.75" x14ac:dyDescent="0.25">
      <c r="A27" s="145" t="s">
        <v>7</v>
      </c>
      <c r="B27" s="146"/>
      <c r="C27" s="11">
        <v>0</v>
      </c>
      <c r="D27" s="12">
        <v>0</v>
      </c>
    </row>
    <row r="28" spans="1:4" ht="16.5" thickBot="1" x14ac:dyDescent="0.3">
      <c r="A28" s="145" t="s">
        <v>8</v>
      </c>
      <c r="B28" s="146"/>
      <c r="C28" s="13">
        <v>0</v>
      </c>
      <c r="D28" s="14">
        <v>0</v>
      </c>
    </row>
    <row r="29" spans="1:4" ht="16.5" thickBot="1" x14ac:dyDescent="0.3">
      <c r="A29" s="147"/>
      <c r="B29" s="148"/>
      <c r="C29" s="21">
        <v>6991.7734557000013</v>
      </c>
      <c r="D29" s="22">
        <v>6745.96</v>
      </c>
    </row>
    <row r="30" spans="1:4" ht="16.5" thickBot="1" x14ac:dyDescent="0.3">
      <c r="A30" s="147"/>
      <c r="B30" s="148"/>
      <c r="C30" s="23">
        <v>0</v>
      </c>
      <c r="D30" s="24">
        <v>0</v>
      </c>
    </row>
    <row r="31" spans="1:4" ht="16.5" thickBot="1" x14ac:dyDescent="0.3">
      <c r="A31" s="145" t="s">
        <v>12</v>
      </c>
      <c r="B31" s="146"/>
      <c r="C31" s="21">
        <v>7560.8745287000011</v>
      </c>
      <c r="D31" s="25">
        <v>7296.3899999999994</v>
      </c>
    </row>
    <row r="32" spans="1:4" ht="15.75" x14ac:dyDescent="0.25">
      <c r="A32" s="147"/>
      <c r="B32" s="148"/>
      <c r="C32" s="17">
        <v>0</v>
      </c>
      <c r="D32" s="18">
        <v>0</v>
      </c>
    </row>
    <row r="33" spans="1:4" ht="15.75" x14ac:dyDescent="0.25">
      <c r="A33" s="145" t="s">
        <v>9</v>
      </c>
      <c r="B33" s="146"/>
      <c r="C33" s="11">
        <v>0</v>
      </c>
      <c r="D33" s="12">
        <v>0</v>
      </c>
    </row>
    <row r="34" spans="1:4" ht="15.75" x14ac:dyDescent="0.25">
      <c r="A34" s="145" t="s">
        <v>44</v>
      </c>
      <c r="B34" s="146"/>
      <c r="C34" s="11">
        <v>0</v>
      </c>
      <c r="D34" s="12">
        <v>0</v>
      </c>
    </row>
    <row r="35" spans="1:4" ht="15.75" x14ac:dyDescent="0.25">
      <c r="A35" s="145" t="s">
        <v>45</v>
      </c>
      <c r="B35" s="146"/>
      <c r="C35" s="11">
        <v>430.02</v>
      </c>
      <c r="D35" s="12">
        <v>430.02</v>
      </c>
    </row>
    <row r="36" spans="1:4" ht="16.5" thickBot="1" x14ac:dyDescent="0.3">
      <c r="A36" s="145" t="s">
        <v>46</v>
      </c>
      <c r="B36" s="146"/>
      <c r="C36" s="13">
        <v>540.46645148000027</v>
      </c>
      <c r="D36" s="14">
        <v>512.23</v>
      </c>
    </row>
    <row r="37" spans="1:4" ht="16.5" thickBot="1" x14ac:dyDescent="0.3">
      <c r="A37" s="147"/>
      <c r="B37" s="148"/>
      <c r="C37" s="15">
        <v>970.48645148000026</v>
      </c>
      <c r="D37" s="16">
        <v>942.25</v>
      </c>
    </row>
    <row r="38" spans="1:4" ht="15.75" x14ac:dyDescent="0.25">
      <c r="A38" s="145" t="s">
        <v>11</v>
      </c>
      <c r="B38" s="146"/>
      <c r="C38" s="17">
        <v>0</v>
      </c>
      <c r="D38" s="18">
        <v>0</v>
      </c>
    </row>
    <row r="39" spans="1:4" ht="15.75" x14ac:dyDescent="0.25">
      <c r="A39" s="145" t="s">
        <v>47</v>
      </c>
      <c r="B39" s="146"/>
      <c r="C39" s="11">
        <v>0</v>
      </c>
      <c r="D39" s="12">
        <v>0</v>
      </c>
    </row>
    <row r="40" spans="1:4" ht="15.75" x14ac:dyDescent="0.25">
      <c r="A40" s="145" t="s">
        <v>48</v>
      </c>
      <c r="B40" s="146"/>
      <c r="C40" s="11">
        <v>236.09004160000001</v>
      </c>
      <c r="D40" s="12">
        <v>238.91</v>
      </c>
    </row>
    <row r="41" spans="1:4" ht="15.75" x14ac:dyDescent="0.25">
      <c r="A41" s="145" t="s">
        <v>49</v>
      </c>
      <c r="B41" s="146"/>
      <c r="C41" s="11">
        <v>122.64488900000001</v>
      </c>
      <c r="D41" s="12">
        <v>106.65</v>
      </c>
    </row>
    <row r="42" spans="1:4" ht="15.75" x14ac:dyDescent="0.25">
      <c r="A42" s="145" t="s">
        <v>50</v>
      </c>
      <c r="B42" s="146"/>
      <c r="C42" s="11">
        <v>0</v>
      </c>
      <c r="D42" s="12">
        <v>0</v>
      </c>
    </row>
    <row r="43" spans="1:4" ht="16.5" thickBot="1" x14ac:dyDescent="0.3">
      <c r="A43" s="145" t="s">
        <v>51</v>
      </c>
      <c r="B43" s="146"/>
      <c r="C43" s="13">
        <v>4.1793326000000022</v>
      </c>
      <c r="D43" s="14">
        <v>4.18</v>
      </c>
    </row>
    <row r="44" spans="1:4" ht="16.5" thickBot="1" x14ac:dyDescent="0.3">
      <c r="A44" s="147"/>
      <c r="B44" s="148"/>
      <c r="C44" s="15">
        <v>362.91426319999999</v>
      </c>
      <c r="D44" s="16">
        <v>349.74</v>
      </c>
    </row>
    <row r="45" spans="1:4" ht="15.75" x14ac:dyDescent="0.25">
      <c r="A45" s="145" t="s">
        <v>52</v>
      </c>
      <c r="B45" s="146"/>
      <c r="C45" s="17">
        <v>0</v>
      </c>
      <c r="D45" s="18">
        <v>0</v>
      </c>
    </row>
    <row r="46" spans="1:4" ht="15.75" x14ac:dyDescent="0.25">
      <c r="A46" s="145" t="s">
        <v>53</v>
      </c>
      <c r="B46" s="146"/>
      <c r="C46" s="11">
        <v>0</v>
      </c>
      <c r="D46" s="12">
        <v>0</v>
      </c>
    </row>
    <row r="47" spans="1:4" ht="15.75" x14ac:dyDescent="0.25">
      <c r="A47" s="145" t="s">
        <v>48</v>
      </c>
      <c r="B47" s="146"/>
      <c r="C47" s="19">
        <v>1511.38644</v>
      </c>
      <c r="D47" s="20">
        <v>1560.42</v>
      </c>
    </row>
    <row r="48" spans="1:4" ht="15.75" x14ac:dyDescent="0.25">
      <c r="A48" s="145" t="s">
        <v>18</v>
      </c>
      <c r="B48" s="146"/>
      <c r="C48" s="19">
        <v>3973.0244263</v>
      </c>
      <c r="D48" s="20">
        <v>3699.61</v>
      </c>
    </row>
    <row r="49" spans="1:8" ht="15.75" x14ac:dyDescent="0.25">
      <c r="A49" s="145" t="s">
        <v>49</v>
      </c>
      <c r="B49" s="146"/>
      <c r="C49" s="11">
        <v>0</v>
      </c>
      <c r="D49" s="12">
        <v>0</v>
      </c>
    </row>
    <row r="50" spans="1:8" ht="15.75" x14ac:dyDescent="0.25">
      <c r="A50" s="145" t="s">
        <v>54</v>
      </c>
      <c r="B50" s="146"/>
      <c r="C50" s="11">
        <v>730.01</v>
      </c>
      <c r="D50" s="12">
        <v>723.31</v>
      </c>
    </row>
    <row r="51" spans="1:8" ht="16.5" thickBot="1" x14ac:dyDescent="0.3">
      <c r="A51" s="145" t="s">
        <v>50</v>
      </c>
      <c r="B51" s="146"/>
      <c r="C51" s="13">
        <v>13.047808020000128</v>
      </c>
      <c r="D51" s="14">
        <v>21.06</v>
      </c>
    </row>
    <row r="52" spans="1:8" ht="16.5" thickBot="1" x14ac:dyDescent="0.3">
      <c r="A52" s="147"/>
      <c r="B52" s="148"/>
      <c r="C52" s="21">
        <v>6227.4738140199997</v>
      </c>
      <c r="D52" s="22">
        <v>6004.4000000000005</v>
      </c>
    </row>
    <row r="53" spans="1:8" ht="16.5" thickBot="1" x14ac:dyDescent="0.3">
      <c r="A53" s="149" t="s">
        <v>13</v>
      </c>
      <c r="B53" s="150"/>
      <c r="C53" s="21">
        <v>7560.8745287000002</v>
      </c>
      <c r="D53" s="25">
        <v>7296.39</v>
      </c>
      <c r="G53" s="3">
        <f>C31-C53</f>
        <v>0</v>
      </c>
      <c r="H53" s="3">
        <f>D31-D53</f>
        <v>0</v>
      </c>
    </row>
    <row r="54" spans="1:8" x14ac:dyDescent="0.25">
      <c r="A54" s="26"/>
      <c r="B54" s="26"/>
      <c r="C54" s="26"/>
      <c r="D54" s="26"/>
    </row>
    <row r="55" spans="1:8" ht="15.75" x14ac:dyDescent="0.25">
      <c r="A55" s="27"/>
      <c r="B55" s="28"/>
      <c r="C55" s="138" t="s">
        <v>55</v>
      </c>
      <c r="D55" s="138"/>
    </row>
    <row r="56" spans="1:8" ht="15.75" x14ac:dyDescent="0.25">
      <c r="A56" s="27"/>
      <c r="B56" s="28"/>
      <c r="C56" s="135"/>
      <c r="D56" s="135"/>
    </row>
    <row r="57" spans="1:8" ht="15.75" x14ac:dyDescent="0.25">
      <c r="A57" s="27"/>
      <c r="B57" s="28"/>
      <c r="C57" s="135"/>
      <c r="D57" s="135"/>
    </row>
    <row r="58" spans="1:8" ht="15.75" x14ac:dyDescent="0.25">
      <c r="A58" s="136"/>
      <c r="B58" s="136"/>
      <c r="C58" s="144" t="s">
        <v>23</v>
      </c>
      <c r="D58" s="144"/>
    </row>
    <row r="59" spans="1:8" ht="15.75" x14ac:dyDescent="0.25">
      <c r="A59" s="136" t="s">
        <v>56</v>
      </c>
      <c r="B59" s="136"/>
      <c r="C59" s="138" t="s">
        <v>31</v>
      </c>
      <c r="D59" s="138"/>
    </row>
    <row r="60" spans="1:8" ht="15.75" x14ac:dyDescent="0.25">
      <c r="A60" s="136" t="s">
        <v>135</v>
      </c>
      <c r="B60" s="136"/>
      <c r="C60" s="138" t="s">
        <v>57</v>
      </c>
      <c r="D60" s="138"/>
    </row>
  </sheetData>
  <mergeCells count="60">
    <mergeCell ref="A14:B14"/>
    <mergeCell ref="C2:D2"/>
    <mergeCell ref="A3:D3"/>
    <mergeCell ref="A5:B5"/>
    <mergeCell ref="A6:B6"/>
    <mergeCell ref="A7:B7"/>
    <mergeCell ref="A8:B8"/>
    <mergeCell ref="A9:B9"/>
    <mergeCell ref="A10:B10"/>
    <mergeCell ref="A11:B11"/>
    <mergeCell ref="A12:B12"/>
    <mergeCell ref="A13:B13"/>
    <mergeCell ref="A26:B26"/>
    <mergeCell ref="A15:B15"/>
    <mergeCell ref="A16:B16"/>
    <mergeCell ref="A17:B17"/>
    <mergeCell ref="A18:B18"/>
    <mergeCell ref="A19:B19"/>
    <mergeCell ref="A20:B20"/>
    <mergeCell ref="A21:B21"/>
    <mergeCell ref="A22:B22"/>
    <mergeCell ref="A23:B23"/>
    <mergeCell ref="A24:B24"/>
    <mergeCell ref="A25:B25"/>
    <mergeCell ref="A38:B38"/>
    <mergeCell ref="A27:B27"/>
    <mergeCell ref="A28:B28"/>
    <mergeCell ref="A29:B29"/>
    <mergeCell ref="A30:B30"/>
    <mergeCell ref="A31:B31"/>
    <mergeCell ref="A32:B32"/>
    <mergeCell ref="A33:B33"/>
    <mergeCell ref="A34:B34"/>
    <mergeCell ref="A35:B35"/>
    <mergeCell ref="A36:B36"/>
    <mergeCell ref="A37:B37"/>
    <mergeCell ref="A50:B50"/>
    <mergeCell ref="A39:B39"/>
    <mergeCell ref="A40:B40"/>
    <mergeCell ref="A41:B41"/>
    <mergeCell ref="A42:B42"/>
    <mergeCell ref="A43:B43"/>
    <mergeCell ref="A44:B44"/>
    <mergeCell ref="A45:B45"/>
    <mergeCell ref="A46:B46"/>
    <mergeCell ref="A47:B47"/>
    <mergeCell ref="A48:B48"/>
    <mergeCell ref="A49:B49"/>
    <mergeCell ref="A60:B60"/>
    <mergeCell ref="C60:D60"/>
    <mergeCell ref="A51:B51"/>
    <mergeCell ref="A52:B52"/>
    <mergeCell ref="A53:B53"/>
    <mergeCell ref="C55:D55"/>
    <mergeCell ref="C56:D56"/>
    <mergeCell ref="C57:D57"/>
    <mergeCell ref="A58:B58"/>
    <mergeCell ref="C58:D58"/>
    <mergeCell ref="A59:B59"/>
    <mergeCell ref="C59:D59"/>
  </mergeCells>
  <pageMargins left="0.7" right="0.7" top="0.75" bottom="0.75" header="0.3" footer="0.3"/>
  <pageSetup paperSize="9" scale="74"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35"/>
  <sheetViews>
    <sheetView topLeftCell="A28" workbookViewId="0">
      <selection activeCell="K11" sqref="K11"/>
    </sheetView>
  </sheetViews>
  <sheetFormatPr defaultRowHeight="15" x14ac:dyDescent="0.25"/>
  <cols>
    <col min="1" max="1" width="4.140625" customWidth="1"/>
    <col min="2" max="2" width="63.5703125" customWidth="1"/>
    <col min="3" max="3" width="12.85546875" bestFit="1" customWidth="1"/>
    <col min="4" max="4" width="14" customWidth="1"/>
    <col min="5" max="5" width="13.7109375" style="4" customWidth="1"/>
    <col min="6" max="6" width="12.85546875" style="4" bestFit="1" customWidth="1"/>
    <col min="7" max="7" width="15" bestFit="1" customWidth="1"/>
  </cols>
  <sheetData>
    <row r="2" spans="1:9" ht="24.75" customHeight="1" x14ac:dyDescent="0.25">
      <c r="A2" s="139" t="s">
        <v>24</v>
      </c>
      <c r="B2" s="140"/>
      <c r="C2" s="140"/>
      <c r="D2" s="140"/>
      <c r="E2" s="140"/>
      <c r="F2" s="140"/>
      <c r="G2" s="140"/>
    </row>
    <row r="3" spans="1:9" ht="18" customHeight="1" x14ac:dyDescent="0.25">
      <c r="A3" s="141" t="s">
        <v>19</v>
      </c>
      <c r="B3" s="141"/>
      <c r="C3" s="141"/>
      <c r="D3" s="141"/>
      <c r="E3" s="141"/>
      <c r="F3" s="141"/>
      <c r="G3" s="141"/>
    </row>
    <row r="4" spans="1:9" ht="15.75" customHeight="1" x14ac:dyDescent="0.25">
      <c r="A4" s="142" t="s">
        <v>58</v>
      </c>
      <c r="B4" s="142"/>
      <c r="C4" s="142"/>
      <c r="D4" s="142"/>
      <c r="E4" s="142"/>
      <c r="F4" s="142"/>
      <c r="G4" s="142"/>
    </row>
    <row r="5" spans="1:9" ht="15.75" customHeight="1" x14ac:dyDescent="0.25">
      <c r="A5" s="142" t="s">
        <v>59</v>
      </c>
      <c r="B5" s="142"/>
      <c r="C5" s="142"/>
      <c r="D5" s="142"/>
      <c r="E5" s="142"/>
      <c r="F5" s="142"/>
      <c r="G5" s="142"/>
    </row>
    <row r="6" spans="1:9" ht="15.75" customHeight="1" x14ac:dyDescent="0.25">
      <c r="A6" s="142" t="s">
        <v>60</v>
      </c>
      <c r="B6" s="142"/>
      <c r="C6" s="142"/>
      <c r="D6" s="142"/>
      <c r="E6" s="142"/>
      <c r="F6" s="142"/>
      <c r="G6" s="142"/>
    </row>
    <row r="7" spans="1:9" ht="15.75" customHeight="1" x14ac:dyDescent="0.25">
      <c r="A7" s="142" t="s">
        <v>61</v>
      </c>
      <c r="B7" s="142"/>
      <c r="C7" s="142"/>
      <c r="D7" s="142"/>
      <c r="E7" s="142"/>
      <c r="F7" s="142"/>
      <c r="G7" s="142"/>
    </row>
    <row r="8" spans="1:9" ht="15.75" customHeight="1" x14ac:dyDescent="0.25">
      <c r="A8" s="142" t="s">
        <v>20</v>
      </c>
      <c r="B8" s="142"/>
      <c r="C8" s="142"/>
      <c r="D8" s="142"/>
      <c r="E8" s="142"/>
      <c r="F8" s="142"/>
      <c r="G8" s="142"/>
    </row>
    <row r="9" spans="1:9" ht="15.75" customHeight="1" x14ac:dyDescent="0.25">
      <c r="A9" s="142" t="s">
        <v>62</v>
      </c>
      <c r="B9" s="142"/>
      <c r="C9" s="142"/>
      <c r="D9" s="142"/>
      <c r="E9" s="142"/>
      <c r="F9" s="142"/>
      <c r="G9" s="142"/>
    </row>
    <row r="10" spans="1:9" ht="9" customHeight="1" x14ac:dyDescent="0.25">
      <c r="A10" s="158"/>
      <c r="B10" s="158"/>
      <c r="C10" s="158"/>
      <c r="D10" s="158"/>
      <c r="E10" s="158"/>
      <c r="F10" s="158"/>
      <c r="G10" s="158"/>
    </row>
    <row r="11" spans="1:9" ht="40.5" customHeight="1" x14ac:dyDescent="0.25">
      <c r="A11" s="173" t="s">
        <v>137</v>
      </c>
      <c r="B11" s="173"/>
      <c r="C11" s="173"/>
      <c r="D11" s="173"/>
      <c r="E11" s="173"/>
      <c r="F11" s="173"/>
      <c r="G11" s="173"/>
      <c r="H11" s="88"/>
      <c r="I11" s="88"/>
    </row>
    <row r="12" spans="1:9" ht="16.5" customHeight="1" thickBot="1" x14ac:dyDescent="0.3">
      <c r="A12" s="159" t="s">
        <v>99</v>
      </c>
      <c r="B12" s="159"/>
      <c r="C12" s="159"/>
      <c r="D12" s="159"/>
      <c r="E12" s="159"/>
      <c r="F12" s="159"/>
      <c r="G12" s="159"/>
    </row>
    <row r="13" spans="1:9" ht="39.75" customHeight="1" x14ac:dyDescent="0.25">
      <c r="A13" s="163" t="s">
        <v>0</v>
      </c>
      <c r="B13" s="164"/>
      <c r="C13" s="160" t="s">
        <v>115</v>
      </c>
      <c r="D13" s="161"/>
      <c r="E13" s="162" t="s">
        <v>116</v>
      </c>
      <c r="F13" s="162"/>
      <c r="G13" s="72" t="s">
        <v>127</v>
      </c>
    </row>
    <row r="14" spans="1:9" ht="15" customHeight="1" x14ac:dyDescent="0.25">
      <c r="A14" s="165"/>
      <c r="B14" s="166"/>
      <c r="C14" s="66" t="s">
        <v>123</v>
      </c>
      <c r="D14" s="66" t="s">
        <v>30</v>
      </c>
      <c r="E14" s="93" t="s">
        <v>123</v>
      </c>
      <c r="F14" s="93" t="s">
        <v>30</v>
      </c>
      <c r="G14" s="64" t="s">
        <v>124</v>
      </c>
    </row>
    <row r="15" spans="1:9" s="4" customFormat="1" ht="15.75" customHeight="1" thickBot="1" x14ac:dyDescent="0.3">
      <c r="A15" s="167"/>
      <c r="B15" s="168"/>
      <c r="C15" s="70" t="s">
        <v>65</v>
      </c>
      <c r="D15" s="70" t="s">
        <v>65</v>
      </c>
      <c r="E15" s="70" t="s">
        <v>65</v>
      </c>
      <c r="F15" s="70" t="s">
        <v>65</v>
      </c>
      <c r="G15" s="71" t="s">
        <v>66</v>
      </c>
    </row>
    <row r="16" spans="1:9" ht="35.1" customHeight="1" x14ac:dyDescent="0.25">
      <c r="A16" s="67">
        <v>1</v>
      </c>
      <c r="B16" s="68" t="s">
        <v>100</v>
      </c>
      <c r="C16" s="69">
        <v>2136.6803751000007</v>
      </c>
      <c r="D16" s="69">
        <v>2101.2648700999998</v>
      </c>
      <c r="E16" s="69">
        <v>2327.8262921000005</v>
      </c>
      <c r="F16" s="69">
        <v>3117.3350180999996</v>
      </c>
      <c r="G16" s="94">
        <v>6009.2</v>
      </c>
    </row>
    <row r="17" spans="1:7" ht="35.1" customHeight="1" x14ac:dyDescent="0.25">
      <c r="A17" s="47">
        <v>2</v>
      </c>
      <c r="B17" s="48" t="s">
        <v>101</v>
      </c>
      <c r="C17" s="49">
        <v>168.00643220000035</v>
      </c>
      <c r="D17" s="49">
        <v>191.75553790000026</v>
      </c>
      <c r="E17" s="49">
        <v>40.469427000000451</v>
      </c>
      <c r="F17" s="49">
        <v>98.918802400000004</v>
      </c>
      <c r="G17" s="95">
        <v>90.409999999999854</v>
      </c>
    </row>
    <row r="18" spans="1:7" ht="35.1" customHeight="1" x14ac:dyDescent="0.25">
      <c r="A18" s="47">
        <v>3</v>
      </c>
      <c r="B18" s="48" t="s">
        <v>102</v>
      </c>
      <c r="C18" s="49">
        <v>168.00643220000035</v>
      </c>
      <c r="D18" s="49">
        <v>191.75553790000026</v>
      </c>
      <c r="E18" s="49">
        <v>40.469427000000451</v>
      </c>
      <c r="F18" s="49">
        <v>98.918802400000004</v>
      </c>
      <c r="G18" s="95">
        <v>90.409999999999854</v>
      </c>
    </row>
    <row r="19" spans="1:7" ht="35.1" customHeight="1" x14ac:dyDescent="0.25">
      <c r="A19" s="47">
        <v>4</v>
      </c>
      <c r="B19" s="48" t="s">
        <v>103</v>
      </c>
      <c r="C19" s="49">
        <v>154.96</v>
      </c>
      <c r="D19" s="49">
        <v>202.65</v>
      </c>
      <c r="E19" s="49">
        <v>27.42</v>
      </c>
      <c r="F19" s="49">
        <v>110.14</v>
      </c>
      <c r="G19" s="95">
        <v>72.66</v>
      </c>
    </row>
    <row r="20" spans="1:7" ht="47.25" customHeight="1" x14ac:dyDescent="0.25">
      <c r="A20" s="47">
        <v>5</v>
      </c>
      <c r="B20" s="39" t="s">
        <v>104</v>
      </c>
      <c r="C20" s="49">
        <v>154.34</v>
      </c>
      <c r="D20" s="49">
        <v>201.67</v>
      </c>
      <c r="E20" s="49">
        <v>28.42</v>
      </c>
      <c r="F20" s="49">
        <v>110.13</v>
      </c>
      <c r="G20" s="95">
        <v>60.6</v>
      </c>
    </row>
    <row r="21" spans="1:7" ht="31.5" x14ac:dyDescent="0.25">
      <c r="A21" s="47">
        <v>6</v>
      </c>
      <c r="B21" s="48" t="s">
        <v>105</v>
      </c>
      <c r="C21" s="51">
        <v>430.02</v>
      </c>
      <c r="D21" s="51">
        <v>430.02</v>
      </c>
      <c r="E21" s="51">
        <v>430.02</v>
      </c>
      <c r="F21" s="51">
        <v>430.02</v>
      </c>
      <c r="G21" s="96">
        <v>430.02</v>
      </c>
    </row>
    <row r="22" spans="1:7" ht="35.1" customHeight="1" x14ac:dyDescent="0.25">
      <c r="A22" s="47">
        <v>7</v>
      </c>
      <c r="B22" s="48" t="s">
        <v>17</v>
      </c>
      <c r="C22" s="52" t="s">
        <v>93</v>
      </c>
      <c r="D22" s="52" t="s">
        <v>93</v>
      </c>
      <c r="E22" s="65" t="s">
        <v>93</v>
      </c>
      <c r="F22" s="65" t="s">
        <v>93</v>
      </c>
      <c r="G22" s="50">
        <v>512.23</v>
      </c>
    </row>
    <row r="23" spans="1:7" ht="35.1" customHeight="1" thickBot="1" x14ac:dyDescent="0.3">
      <c r="A23" s="53">
        <v>8</v>
      </c>
      <c r="B23" s="54" t="s">
        <v>106</v>
      </c>
      <c r="C23" s="55">
        <v>3.6035213287754111</v>
      </c>
      <c r="D23" s="55">
        <v>4.7125973350076809</v>
      </c>
      <c r="E23" s="55">
        <v>0.63768240965537237</v>
      </c>
      <c r="F23" s="55">
        <v>2.5609553462629533</v>
      </c>
      <c r="G23" s="97">
        <v>1.6896888516813136</v>
      </c>
    </row>
    <row r="24" spans="1:7" ht="15.75" customHeight="1" x14ac:dyDescent="0.25">
      <c r="A24" s="169" t="s">
        <v>107</v>
      </c>
      <c r="B24" s="170"/>
      <c r="C24" s="170"/>
      <c r="D24" s="170"/>
      <c r="E24" s="171"/>
      <c r="F24" s="171"/>
      <c r="G24" s="172"/>
    </row>
    <row r="25" spans="1:7" ht="35.25" customHeight="1" x14ac:dyDescent="0.25">
      <c r="A25" s="44">
        <v>1</v>
      </c>
      <c r="B25" s="134" t="s">
        <v>128</v>
      </c>
      <c r="C25" s="134"/>
      <c r="D25" s="134"/>
      <c r="E25" s="134"/>
      <c r="F25" s="134"/>
      <c r="G25" s="134"/>
    </row>
    <row r="26" spans="1:7" ht="36" customHeight="1" x14ac:dyDescent="0.25">
      <c r="A26" s="43">
        <v>2</v>
      </c>
      <c r="B26" s="122" t="s">
        <v>129</v>
      </c>
      <c r="C26" s="122"/>
      <c r="D26" s="122"/>
      <c r="E26" s="122"/>
      <c r="F26" s="122"/>
      <c r="G26" s="122"/>
    </row>
    <row r="27" spans="1:7" ht="73.5" customHeight="1" x14ac:dyDescent="0.25">
      <c r="A27" s="44">
        <v>3</v>
      </c>
      <c r="B27" s="134" t="s">
        <v>130</v>
      </c>
      <c r="C27" s="134"/>
      <c r="D27" s="134"/>
      <c r="E27" s="134"/>
      <c r="F27" s="134"/>
      <c r="G27" s="134"/>
    </row>
    <row r="28" spans="1:7" ht="48.75" customHeight="1" x14ac:dyDescent="0.25">
      <c r="A28" s="44">
        <v>4</v>
      </c>
      <c r="B28" s="122" t="s">
        <v>98</v>
      </c>
      <c r="C28" s="122"/>
      <c r="D28" s="122"/>
      <c r="E28" s="122"/>
      <c r="F28" s="122"/>
      <c r="G28" s="122"/>
    </row>
    <row r="29" spans="1:7" ht="69" customHeight="1" x14ac:dyDescent="0.25">
      <c r="A29" s="91">
        <v>5</v>
      </c>
      <c r="B29" s="137" t="s">
        <v>108</v>
      </c>
      <c r="C29" s="137"/>
      <c r="D29" s="137"/>
      <c r="E29" s="137"/>
      <c r="F29" s="137"/>
      <c r="G29" s="137"/>
    </row>
    <row r="30" spans="1:7" ht="15.75" customHeight="1" x14ac:dyDescent="0.25">
      <c r="A30" s="56"/>
      <c r="B30" s="56"/>
      <c r="C30" s="57"/>
      <c r="D30" s="138" t="s">
        <v>109</v>
      </c>
      <c r="E30" s="138"/>
      <c r="F30" s="138"/>
      <c r="G30" s="138"/>
    </row>
    <row r="31" spans="1:7" s="90" customFormat="1" ht="15.75" customHeight="1" x14ac:dyDescent="0.25">
      <c r="A31" s="56"/>
      <c r="B31" s="56"/>
      <c r="C31" s="57"/>
      <c r="D31" s="92"/>
      <c r="E31" s="92"/>
      <c r="F31" s="92"/>
      <c r="G31" s="92"/>
    </row>
    <row r="32" spans="1:7" s="90" customFormat="1" ht="15.75" customHeight="1" x14ac:dyDescent="0.25">
      <c r="A32" s="56"/>
      <c r="B32" s="56"/>
      <c r="C32" s="57"/>
      <c r="D32" s="92"/>
      <c r="E32" s="92"/>
      <c r="F32" s="92"/>
      <c r="G32" s="92"/>
    </row>
    <row r="33" spans="1:7" ht="15.75" customHeight="1" x14ac:dyDescent="0.25">
      <c r="A33" s="56"/>
      <c r="B33" s="56"/>
      <c r="C33" s="57"/>
      <c r="D33" s="144" t="s">
        <v>23</v>
      </c>
      <c r="E33" s="144"/>
      <c r="F33" s="144"/>
      <c r="G33" s="144"/>
    </row>
    <row r="34" spans="1:7" ht="15.75" customHeight="1" x14ac:dyDescent="0.25">
      <c r="A34" s="157" t="s">
        <v>14</v>
      </c>
      <c r="B34" s="157"/>
      <c r="C34" s="58"/>
      <c r="D34" s="138" t="s">
        <v>31</v>
      </c>
      <c r="E34" s="138"/>
      <c r="F34" s="138"/>
      <c r="G34" s="138"/>
    </row>
    <row r="35" spans="1:7" ht="15.75" customHeight="1" x14ac:dyDescent="0.25">
      <c r="A35" s="157" t="s">
        <v>138</v>
      </c>
      <c r="B35" s="157"/>
      <c r="C35" s="58"/>
      <c r="D35" s="138" t="s">
        <v>57</v>
      </c>
      <c r="E35" s="138"/>
      <c r="F35" s="138"/>
      <c r="G35" s="138"/>
    </row>
  </sheetData>
  <mergeCells count="26">
    <mergeCell ref="A7:G7"/>
    <mergeCell ref="A2:G2"/>
    <mergeCell ref="A3:G3"/>
    <mergeCell ref="A4:G4"/>
    <mergeCell ref="A5:G5"/>
    <mergeCell ref="A6:G6"/>
    <mergeCell ref="B29:G29"/>
    <mergeCell ref="A8:G8"/>
    <mergeCell ref="A9:G9"/>
    <mergeCell ref="A10:G10"/>
    <mergeCell ref="A12:G12"/>
    <mergeCell ref="C13:D13"/>
    <mergeCell ref="E13:F13"/>
    <mergeCell ref="A13:B15"/>
    <mergeCell ref="A24:G24"/>
    <mergeCell ref="B25:G25"/>
    <mergeCell ref="B26:G26"/>
    <mergeCell ref="B27:G27"/>
    <mergeCell ref="B28:G28"/>
    <mergeCell ref="A11:G11"/>
    <mergeCell ref="D30:G30"/>
    <mergeCell ref="D33:G33"/>
    <mergeCell ref="A34:B34"/>
    <mergeCell ref="D34:G34"/>
    <mergeCell ref="A35:B35"/>
    <mergeCell ref="D35:G35"/>
  </mergeCells>
  <pageMargins left="0.45" right="0.2" top="0.5" bottom="0.25" header="0.3" footer="0.3"/>
  <pageSetup paperSize="9" scale="71"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J46"/>
  <sheetViews>
    <sheetView topLeftCell="A10" workbookViewId="0">
      <selection activeCell="B40" sqref="B40"/>
    </sheetView>
  </sheetViews>
  <sheetFormatPr defaultRowHeight="15" x14ac:dyDescent="0.25"/>
  <cols>
    <col min="1" max="7" width="9.140625" style="105"/>
    <col min="8" max="9" width="17.28515625" style="105" customWidth="1"/>
    <col min="10" max="263" width="9.140625" style="105"/>
    <col min="264" max="265" width="17.28515625" style="105" customWidth="1"/>
    <col min="266" max="519" width="9.140625" style="105"/>
    <col min="520" max="521" width="17.28515625" style="105" customWidth="1"/>
    <col min="522" max="775" width="9.140625" style="105"/>
    <col min="776" max="777" width="17.28515625" style="105" customWidth="1"/>
    <col min="778" max="1031" width="9.140625" style="105"/>
    <col min="1032" max="1033" width="17.28515625" style="105" customWidth="1"/>
    <col min="1034" max="1287" width="9.140625" style="105"/>
    <col min="1288" max="1289" width="17.28515625" style="105" customWidth="1"/>
    <col min="1290" max="1543" width="9.140625" style="105"/>
    <col min="1544" max="1545" width="17.28515625" style="105" customWidth="1"/>
    <col min="1546" max="1799" width="9.140625" style="105"/>
    <col min="1800" max="1801" width="17.28515625" style="105" customWidth="1"/>
    <col min="1802" max="2055" width="9.140625" style="105"/>
    <col min="2056" max="2057" width="17.28515625" style="105" customWidth="1"/>
    <col min="2058" max="2311" width="9.140625" style="105"/>
    <col min="2312" max="2313" width="17.28515625" style="105" customWidth="1"/>
    <col min="2314" max="2567" width="9.140625" style="105"/>
    <col min="2568" max="2569" width="17.28515625" style="105" customWidth="1"/>
    <col min="2570" max="2823" width="9.140625" style="105"/>
    <col min="2824" max="2825" width="17.28515625" style="105" customWidth="1"/>
    <col min="2826" max="3079" width="9.140625" style="105"/>
    <col min="3080" max="3081" width="17.28515625" style="105" customWidth="1"/>
    <col min="3082" max="3335" width="9.140625" style="105"/>
    <col min="3336" max="3337" width="17.28515625" style="105" customWidth="1"/>
    <col min="3338" max="3591" width="9.140625" style="105"/>
    <col min="3592" max="3593" width="17.28515625" style="105" customWidth="1"/>
    <col min="3594" max="3847" width="9.140625" style="105"/>
    <col min="3848" max="3849" width="17.28515625" style="105" customWidth="1"/>
    <col min="3850" max="4103" width="9.140625" style="105"/>
    <col min="4104" max="4105" width="17.28515625" style="105" customWidth="1"/>
    <col min="4106" max="4359" width="9.140625" style="105"/>
    <col min="4360" max="4361" width="17.28515625" style="105" customWidth="1"/>
    <col min="4362" max="4615" width="9.140625" style="105"/>
    <col min="4616" max="4617" width="17.28515625" style="105" customWidth="1"/>
    <col min="4618" max="4871" width="9.140625" style="105"/>
    <col min="4872" max="4873" width="17.28515625" style="105" customWidth="1"/>
    <col min="4874" max="5127" width="9.140625" style="105"/>
    <col min="5128" max="5129" width="17.28515625" style="105" customWidth="1"/>
    <col min="5130" max="5383" width="9.140625" style="105"/>
    <col min="5384" max="5385" width="17.28515625" style="105" customWidth="1"/>
    <col min="5386" max="5639" width="9.140625" style="105"/>
    <col min="5640" max="5641" width="17.28515625" style="105" customWidth="1"/>
    <col min="5642" max="5895" width="9.140625" style="105"/>
    <col min="5896" max="5897" width="17.28515625" style="105" customWidth="1"/>
    <col min="5898" max="6151" width="9.140625" style="105"/>
    <col min="6152" max="6153" width="17.28515625" style="105" customWidth="1"/>
    <col min="6154" max="6407" width="9.140625" style="105"/>
    <col min="6408" max="6409" width="17.28515625" style="105" customWidth="1"/>
    <col min="6410" max="6663" width="9.140625" style="105"/>
    <col min="6664" max="6665" width="17.28515625" style="105" customWidth="1"/>
    <col min="6666" max="6919" width="9.140625" style="105"/>
    <col min="6920" max="6921" width="17.28515625" style="105" customWidth="1"/>
    <col min="6922" max="7175" width="9.140625" style="105"/>
    <col min="7176" max="7177" width="17.28515625" style="105" customWidth="1"/>
    <col min="7178" max="7431" width="9.140625" style="105"/>
    <col min="7432" max="7433" width="17.28515625" style="105" customWidth="1"/>
    <col min="7434" max="7687" width="9.140625" style="105"/>
    <col min="7688" max="7689" width="17.28515625" style="105" customWidth="1"/>
    <col min="7690" max="7943" width="9.140625" style="105"/>
    <col min="7944" max="7945" width="17.28515625" style="105" customWidth="1"/>
    <col min="7946" max="8199" width="9.140625" style="105"/>
    <col min="8200" max="8201" width="17.28515625" style="105" customWidth="1"/>
    <col min="8202" max="8455" width="9.140625" style="105"/>
    <col min="8456" max="8457" width="17.28515625" style="105" customWidth="1"/>
    <col min="8458" max="8711" width="9.140625" style="105"/>
    <col min="8712" max="8713" width="17.28515625" style="105" customWidth="1"/>
    <col min="8714" max="8967" width="9.140625" style="105"/>
    <col min="8968" max="8969" width="17.28515625" style="105" customWidth="1"/>
    <col min="8970" max="9223" width="9.140625" style="105"/>
    <col min="9224" max="9225" width="17.28515625" style="105" customWidth="1"/>
    <col min="9226" max="9479" width="9.140625" style="105"/>
    <col min="9480" max="9481" width="17.28515625" style="105" customWidth="1"/>
    <col min="9482" max="9735" width="9.140625" style="105"/>
    <col min="9736" max="9737" width="17.28515625" style="105" customWidth="1"/>
    <col min="9738" max="9991" width="9.140625" style="105"/>
    <col min="9992" max="9993" width="17.28515625" style="105" customWidth="1"/>
    <col min="9994" max="10247" width="9.140625" style="105"/>
    <col min="10248" max="10249" width="17.28515625" style="105" customWidth="1"/>
    <col min="10250" max="10503" width="9.140625" style="105"/>
    <col min="10504" max="10505" width="17.28515625" style="105" customWidth="1"/>
    <col min="10506" max="10759" width="9.140625" style="105"/>
    <col min="10760" max="10761" width="17.28515625" style="105" customWidth="1"/>
    <col min="10762" max="11015" width="9.140625" style="105"/>
    <col min="11016" max="11017" width="17.28515625" style="105" customWidth="1"/>
    <col min="11018" max="11271" width="9.140625" style="105"/>
    <col min="11272" max="11273" width="17.28515625" style="105" customWidth="1"/>
    <col min="11274" max="11527" width="9.140625" style="105"/>
    <col min="11528" max="11529" width="17.28515625" style="105" customWidth="1"/>
    <col min="11530" max="11783" width="9.140625" style="105"/>
    <col min="11784" max="11785" width="17.28515625" style="105" customWidth="1"/>
    <col min="11786" max="12039" width="9.140625" style="105"/>
    <col min="12040" max="12041" width="17.28515625" style="105" customWidth="1"/>
    <col min="12042" max="12295" width="9.140625" style="105"/>
    <col min="12296" max="12297" width="17.28515625" style="105" customWidth="1"/>
    <col min="12298" max="12551" width="9.140625" style="105"/>
    <col min="12552" max="12553" width="17.28515625" style="105" customWidth="1"/>
    <col min="12554" max="12807" width="9.140625" style="105"/>
    <col min="12808" max="12809" width="17.28515625" style="105" customWidth="1"/>
    <col min="12810" max="13063" width="9.140625" style="105"/>
    <col min="13064" max="13065" width="17.28515625" style="105" customWidth="1"/>
    <col min="13066" max="13319" width="9.140625" style="105"/>
    <col min="13320" max="13321" width="17.28515625" style="105" customWidth="1"/>
    <col min="13322" max="13575" width="9.140625" style="105"/>
    <col min="13576" max="13577" width="17.28515625" style="105" customWidth="1"/>
    <col min="13578" max="13831" width="9.140625" style="105"/>
    <col min="13832" max="13833" width="17.28515625" style="105" customWidth="1"/>
    <col min="13834" max="14087" width="9.140625" style="105"/>
    <col min="14088" max="14089" width="17.28515625" style="105" customWidth="1"/>
    <col min="14090" max="14343" width="9.140625" style="105"/>
    <col min="14344" max="14345" width="17.28515625" style="105" customWidth="1"/>
    <col min="14346" max="14599" width="9.140625" style="105"/>
    <col min="14600" max="14601" width="17.28515625" style="105" customWidth="1"/>
    <col min="14602" max="14855" width="9.140625" style="105"/>
    <col min="14856" max="14857" width="17.28515625" style="105" customWidth="1"/>
    <col min="14858" max="15111" width="9.140625" style="105"/>
    <col min="15112" max="15113" width="17.28515625" style="105" customWidth="1"/>
    <col min="15114" max="15367" width="9.140625" style="105"/>
    <col min="15368" max="15369" width="17.28515625" style="105" customWidth="1"/>
    <col min="15370" max="15623" width="9.140625" style="105"/>
    <col min="15624" max="15625" width="17.28515625" style="105" customWidth="1"/>
    <col min="15626" max="15879" width="9.140625" style="105"/>
    <col min="15880" max="15881" width="17.28515625" style="105" customWidth="1"/>
    <col min="15882" max="16135" width="9.140625" style="105"/>
    <col min="16136" max="16137" width="17.28515625" style="105" customWidth="1"/>
    <col min="16138" max="16384" width="9.140625" style="105"/>
  </cols>
  <sheetData>
    <row r="2" spans="3:10" ht="15.75" thickBot="1" x14ac:dyDescent="0.3"/>
    <row r="3" spans="3:10" ht="21" x14ac:dyDescent="0.25">
      <c r="C3" s="180" t="s">
        <v>16</v>
      </c>
      <c r="D3" s="180"/>
      <c r="E3" s="180"/>
      <c r="F3" s="180"/>
      <c r="G3" s="180"/>
      <c r="H3" s="180"/>
      <c r="I3" s="180"/>
      <c r="J3" s="104"/>
    </row>
    <row r="4" spans="3:10" ht="21" x14ac:dyDescent="0.25">
      <c r="C4" s="181" t="s">
        <v>143</v>
      </c>
      <c r="D4" s="181"/>
      <c r="E4" s="181"/>
      <c r="F4" s="181"/>
      <c r="G4" s="181"/>
      <c r="H4" s="181"/>
      <c r="I4" s="181"/>
      <c r="J4" s="106"/>
    </row>
    <row r="5" spans="3:10" ht="21.75" thickBot="1" x14ac:dyDescent="0.4">
      <c r="C5" s="182" t="s">
        <v>144</v>
      </c>
      <c r="D5" s="182"/>
      <c r="E5" s="182"/>
      <c r="F5" s="182"/>
      <c r="G5" s="182"/>
      <c r="H5" s="182"/>
      <c r="I5" s="182"/>
      <c r="J5" s="107"/>
    </row>
    <row r="6" spans="3:10" ht="45" x14ac:dyDescent="0.25">
      <c r="C6" s="183" t="s">
        <v>0</v>
      </c>
      <c r="D6" s="183"/>
      <c r="E6" s="183"/>
      <c r="F6" s="183"/>
      <c r="G6" s="183"/>
      <c r="H6" s="108" t="s">
        <v>145</v>
      </c>
      <c r="I6" s="108" t="s">
        <v>146</v>
      </c>
      <c r="J6" s="109"/>
    </row>
    <row r="7" spans="3:10" s="109" customFormat="1" x14ac:dyDescent="0.25">
      <c r="C7" s="176" t="s">
        <v>147</v>
      </c>
      <c r="D7" s="176"/>
      <c r="E7" s="176"/>
      <c r="F7" s="176"/>
      <c r="G7" s="176"/>
      <c r="H7" s="110"/>
      <c r="I7" s="111"/>
    </row>
    <row r="8" spans="3:10" s="109" customFormat="1" x14ac:dyDescent="0.25">
      <c r="C8" s="176" t="s">
        <v>148</v>
      </c>
      <c r="D8" s="176"/>
      <c r="E8" s="176"/>
      <c r="F8" s="176"/>
      <c r="G8" s="176"/>
      <c r="H8" s="112">
        <v>4046942.7</v>
      </c>
      <c r="I8" s="112">
        <v>9040552.5899999999</v>
      </c>
    </row>
    <row r="9" spans="3:10" x14ac:dyDescent="0.25">
      <c r="C9" s="179" t="s">
        <v>149</v>
      </c>
      <c r="D9" s="179"/>
      <c r="E9" s="179"/>
      <c r="F9" s="179"/>
      <c r="G9" s="179"/>
      <c r="H9" s="113"/>
      <c r="I9" s="114"/>
    </row>
    <row r="10" spans="3:10" x14ac:dyDescent="0.25">
      <c r="C10" s="178" t="s">
        <v>150</v>
      </c>
      <c r="D10" s="178"/>
      <c r="E10" s="178"/>
      <c r="F10" s="178"/>
      <c r="G10" s="178"/>
      <c r="H10" s="114">
        <v>2016294</v>
      </c>
      <c r="I10" s="114">
        <v>4047315</v>
      </c>
    </row>
    <row r="11" spans="3:10" x14ac:dyDescent="0.25">
      <c r="C11" s="178" t="s">
        <v>151</v>
      </c>
      <c r="D11" s="178"/>
      <c r="E11" s="178"/>
      <c r="F11" s="178"/>
      <c r="G11" s="178"/>
      <c r="H11" s="114">
        <v>14133728.279999999</v>
      </c>
      <c r="I11" s="114">
        <v>20991980</v>
      </c>
    </row>
    <row r="12" spans="3:10" x14ac:dyDescent="0.25">
      <c r="C12" s="178" t="s">
        <v>152</v>
      </c>
      <c r="D12" s="178"/>
      <c r="E12" s="178"/>
      <c r="F12" s="178"/>
      <c r="G12" s="178"/>
      <c r="H12" s="114">
        <v>-5003527.5</v>
      </c>
      <c r="I12" s="114">
        <v>-9835988.2699999996</v>
      </c>
    </row>
    <row r="13" spans="3:10" x14ac:dyDescent="0.25">
      <c r="C13" s="178" t="s">
        <v>153</v>
      </c>
      <c r="D13" s="178"/>
      <c r="E13" s="178"/>
      <c r="F13" s="178"/>
      <c r="G13" s="178"/>
      <c r="H13" s="114">
        <f>99871.56-81090</f>
        <v>18781.559999999998</v>
      </c>
      <c r="I13" s="114">
        <v>-1206730.83</v>
      </c>
    </row>
    <row r="14" spans="3:10" s="109" customFormat="1" x14ac:dyDescent="0.25">
      <c r="C14" s="176" t="s">
        <v>154</v>
      </c>
      <c r="D14" s="176"/>
      <c r="E14" s="176"/>
      <c r="F14" s="176"/>
      <c r="G14" s="176"/>
      <c r="H14" s="112">
        <f>SUM(H8:H13)</f>
        <v>15212219.040000001</v>
      </c>
      <c r="I14" s="112">
        <f>SUM(I8:I13)</f>
        <v>23037128.490000002</v>
      </c>
    </row>
    <row r="15" spans="3:10" x14ac:dyDescent="0.25">
      <c r="C15" s="179" t="s">
        <v>155</v>
      </c>
      <c r="D15" s="179"/>
      <c r="E15" s="179"/>
      <c r="F15" s="179"/>
      <c r="G15" s="179"/>
      <c r="H15" s="112"/>
      <c r="I15" s="114"/>
    </row>
    <row r="16" spans="3:10" x14ac:dyDescent="0.25">
      <c r="C16" s="178" t="s">
        <v>156</v>
      </c>
      <c r="D16" s="178"/>
      <c r="E16" s="178"/>
      <c r="F16" s="178"/>
      <c r="G16" s="178"/>
      <c r="H16" s="114">
        <v>-9243430.75</v>
      </c>
      <c r="I16" s="114">
        <v>-22925844.649999999</v>
      </c>
    </row>
    <row r="17" spans="3:9" x14ac:dyDescent="0.25">
      <c r="C17" s="178" t="s">
        <v>157</v>
      </c>
      <c r="D17" s="178"/>
      <c r="E17" s="178"/>
      <c r="F17" s="178"/>
      <c r="G17" s="178"/>
      <c r="H17" s="114">
        <v>-14938727</v>
      </c>
      <c r="I17" s="114">
        <v>-125322051.33</v>
      </c>
    </row>
    <row r="18" spans="3:9" x14ac:dyDescent="0.25">
      <c r="C18" s="178" t="s">
        <v>158</v>
      </c>
      <c r="D18" s="178"/>
      <c r="E18" s="178"/>
      <c r="F18" s="178"/>
      <c r="G18" s="178"/>
      <c r="H18" s="114">
        <v>28012466</v>
      </c>
      <c r="I18" s="114">
        <v>146504270.53</v>
      </c>
    </row>
    <row r="19" spans="3:9" s="109" customFormat="1" x14ac:dyDescent="0.25">
      <c r="C19" s="176" t="s">
        <v>159</v>
      </c>
      <c r="D19" s="176"/>
      <c r="E19" s="176"/>
      <c r="F19" s="176"/>
      <c r="G19" s="176"/>
      <c r="H19" s="114"/>
      <c r="I19" s="112">
        <f>SUM(I14:I18)</f>
        <v>21293503.040000007</v>
      </c>
    </row>
    <row r="20" spans="3:9" x14ac:dyDescent="0.25">
      <c r="C20" s="178" t="s">
        <v>160</v>
      </c>
      <c r="D20" s="178"/>
      <c r="E20" s="178"/>
      <c r="F20" s="178"/>
      <c r="G20" s="178"/>
      <c r="H20" s="114">
        <v>-1304780.8</v>
      </c>
      <c r="I20" s="114">
        <f>-2106193.59+332062.08</f>
        <v>-1774131.5099999998</v>
      </c>
    </row>
    <row r="21" spans="3:9" s="109" customFormat="1" x14ac:dyDescent="0.25">
      <c r="C21" s="176" t="s">
        <v>161</v>
      </c>
      <c r="D21" s="176"/>
      <c r="E21" s="176"/>
      <c r="F21" s="176"/>
      <c r="G21" s="176"/>
      <c r="H21" s="112">
        <f>SUM(H14:H20)</f>
        <v>17737746.489999998</v>
      </c>
      <c r="I21" s="112">
        <f>SUM(I19:I20)</f>
        <v>19519371.530000009</v>
      </c>
    </row>
    <row r="22" spans="3:9" x14ac:dyDescent="0.25">
      <c r="C22" s="178"/>
      <c r="D22" s="178"/>
      <c r="E22" s="178"/>
      <c r="F22" s="178"/>
      <c r="G22" s="178"/>
      <c r="H22" s="115"/>
      <c r="I22" s="114"/>
    </row>
    <row r="23" spans="3:9" s="109" customFormat="1" x14ac:dyDescent="0.25">
      <c r="C23" s="176" t="s">
        <v>162</v>
      </c>
      <c r="D23" s="176"/>
      <c r="E23" s="176"/>
      <c r="F23" s="176"/>
      <c r="G23" s="176"/>
      <c r="H23" s="116"/>
      <c r="I23" s="112"/>
    </row>
    <row r="24" spans="3:9" x14ac:dyDescent="0.25">
      <c r="C24" s="178" t="s">
        <v>163</v>
      </c>
      <c r="D24" s="178"/>
      <c r="E24" s="178"/>
      <c r="F24" s="178"/>
      <c r="G24" s="178"/>
      <c r="H24" s="114">
        <v>-3207960</v>
      </c>
      <c r="I24" s="114">
        <v>-8688303</v>
      </c>
    </row>
    <row r="25" spans="3:9" x14ac:dyDescent="0.25">
      <c r="C25" s="178" t="s">
        <v>164</v>
      </c>
      <c r="D25" s="178"/>
      <c r="E25" s="178"/>
      <c r="F25" s="178"/>
      <c r="G25" s="178"/>
      <c r="H25" s="114">
        <v>22000</v>
      </c>
      <c r="I25" s="114">
        <f>274163-12738</f>
        <v>261425</v>
      </c>
    </row>
    <row r="26" spans="3:9" x14ac:dyDescent="0.25">
      <c r="C26" s="178" t="s">
        <v>165</v>
      </c>
      <c r="D26" s="178"/>
      <c r="E26" s="178"/>
      <c r="F26" s="178"/>
      <c r="G26" s="178"/>
      <c r="H26" s="114">
        <f>-81090</f>
        <v>-81090</v>
      </c>
      <c r="I26" s="114">
        <f>1468242.53-236499.27</f>
        <v>1231743.26</v>
      </c>
    </row>
    <row r="27" spans="3:9" x14ac:dyDescent="0.25">
      <c r="C27" s="178" t="s">
        <v>152</v>
      </c>
      <c r="D27" s="178"/>
      <c r="E27" s="178"/>
      <c r="F27" s="178"/>
      <c r="G27" s="178"/>
      <c r="H27" s="114">
        <f>-H12</f>
        <v>5003527.5</v>
      </c>
      <c r="I27" s="114">
        <v>9835988.2699999996</v>
      </c>
    </row>
    <row r="28" spans="3:9" x14ac:dyDescent="0.25">
      <c r="C28" s="176" t="s">
        <v>166</v>
      </c>
      <c r="D28" s="176"/>
      <c r="E28" s="176"/>
      <c r="F28" s="176"/>
      <c r="G28" s="176"/>
      <c r="H28" s="112">
        <f>SUM(H24:H27)</f>
        <v>1736477.5</v>
      </c>
      <c r="I28" s="112">
        <f>SUM(I24:I27)</f>
        <v>2640853.5299999993</v>
      </c>
    </row>
    <row r="29" spans="3:9" x14ac:dyDescent="0.25">
      <c r="C29" s="178"/>
      <c r="D29" s="178"/>
      <c r="E29" s="178"/>
      <c r="F29" s="178"/>
      <c r="G29" s="178"/>
      <c r="H29" s="115"/>
      <c r="I29" s="114"/>
    </row>
    <row r="30" spans="3:9" x14ac:dyDescent="0.25">
      <c r="C30" s="176" t="s">
        <v>167</v>
      </c>
      <c r="D30" s="176"/>
      <c r="E30" s="176"/>
      <c r="F30" s="176"/>
      <c r="G30" s="176"/>
      <c r="H30" s="116"/>
      <c r="I30" s="114"/>
    </row>
    <row r="31" spans="3:9" x14ac:dyDescent="0.25">
      <c r="C31" s="178" t="s">
        <v>168</v>
      </c>
      <c r="D31" s="178"/>
      <c r="E31" s="178"/>
      <c r="F31" s="178"/>
      <c r="G31" s="178"/>
      <c r="H31" s="114">
        <v>0</v>
      </c>
      <c r="I31" s="117" t="s">
        <v>169</v>
      </c>
    </row>
    <row r="32" spans="3:9" x14ac:dyDescent="0.25">
      <c r="C32" s="178" t="s">
        <v>170</v>
      </c>
      <c r="D32" s="178"/>
      <c r="E32" s="178"/>
      <c r="F32" s="178"/>
      <c r="G32" s="178"/>
      <c r="H32" s="114">
        <v>-5185539</v>
      </c>
      <c r="I32" s="114">
        <v>-2718110.59</v>
      </c>
    </row>
    <row r="33" spans="3:9" x14ac:dyDescent="0.25">
      <c r="C33" s="178" t="s">
        <v>171</v>
      </c>
      <c r="D33" s="178"/>
      <c r="E33" s="178"/>
      <c r="F33" s="178"/>
      <c r="G33" s="178"/>
      <c r="H33" s="114">
        <v>-552107</v>
      </c>
      <c r="I33" s="114">
        <v>-1236191</v>
      </c>
    </row>
    <row r="34" spans="3:9" x14ac:dyDescent="0.25">
      <c r="C34" s="178" t="s">
        <v>172</v>
      </c>
      <c r="D34" s="178"/>
      <c r="E34" s="178"/>
      <c r="F34" s="178"/>
      <c r="G34" s="178"/>
      <c r="H34" s="114">
        <f>798031-1300</f>
        <v>796731</v>
      </c>
      <c r="I34" s="114">
        <v>3023645.56</v>
      </c>
    </row>
    <row r="35" spans="3:9" x14ac:dyDescent="0.25">
      <c r="C35" s="178" t="s">
        <v>151</v>
      </c>
      <c r="D35" s="178"/>
      <c r="E35" s="178"/>
      <c r="F35" s="178"/>
      <c r="G35" s="178"/>
      <c r="H35" s="114">
        <f>-H11</f>
        <v>-14133728.279999999</v>
      </c>
      <c r="I35" s="114">
        <v>-20991980</v>
      </c>
    </row>
    <row r="36" spans="3:9" x14ac:dyDescent="0.25">
      <c r="C36" s="176" t="s">
        <v>173</v>
      </c>
      <c r="D36" s="176"/>
      <c r="E36" s="176"/>
      <c r="F36" s="176"/>
      <c r="G36" s="176"/>
      <c r="H36" s="112">
        <f>SUM(H31:H35)</f>
        <v>-19074643.280000001</v>
      </c>
      <c r="I36" s="112">
        <f>SUM(I32:I35)</f>
        <v>-21922636.030000001</v>
      </c>
    </row>
    <row r="37" spans="3:9" x14ac:dyDescent="0.25">
      <c r="C37" s="178"/>
      <c r="D37" s="178"/>
      <c r="E37" s="178"/>
      <c r="F37" s="178"/>
      <c r="G37" s="178"/>
      <c r="H37" s="115"/>
      <c r="I37" s="114"/>
    </row>
    <row r="38" spans="3:9" s="109" customFormat="1" x14ac:dyDescent="0.25">
      <c r="C38" s="176" t="s">
        <v>174</v>
      </c>
      <c r="D38" s="176"/>
      <c r="E38" s="176"/>
      <c r="F38" s="176"/>
      <c r="G38" s="176"/>
      <c r="H38" s="112">
        <f>H40-H39</f>
        <v>399580.26999999117</v>
      </c>
      <c r="I38" s="112">
        <f>I21+I28+I36</f>
        <v>237589.03000000864</v>
      </c>
    </row>
    <row r="39" spans="3:9" s="109" customFormat="1" x14ac:dyDescent="0.25">
      <c r="C39" s="176" t="s">
        <v>175</v>
      </c>
      <c r="D39" s="176"/>
      <c r="E39" s="176"/>
      <c r="F39" s="176"/>
      <c r="G39" s="176"/>
      <c r="H39" s="112">
        <f>I40</f>
        <v>1875925.3200000087</v>
      </c>
      <c r="I39" s="112">
        <v>1638337.92</v>
      </c>
    </row>
    <row r="40" spans="3:9" s="109" customFormat="1" x14ac:dyDescent="0.25">
      <c r="C40" s="176" t="s">
        <v>176</v>
      </c>
      <c r="D40" s="176"/>
      <c r="E40" s="176"/>
      <c r="F40" s="176"/>
      <c r="G40" s="176"/>
      <c r="H40" s="112">
        <v>2275505.59</v>
      </c>
      <c r="I40" s="112">
        <f>I38+I39-1.63</f>
        <v>1875925.3200000087</v>
      </c>
    </row>
    <row r="42" spans="3:9" x14ac:dyDescent="0.25">
      <c r="H42" s="175" t="s">
        <v>55</v>
      </c>
      <c r="I42" s="175"/>
    </row>
    <row r="44" spans="3:9" ht="15.75" customHeight="1" x14ac:dyDescent="0.25">
      <c r="H44" s="177" t="s">
        <v>177</v>
      </c>
      <c r="I44" s="177"/>
    </row>
    <row r="45" spans="3:9" x14ac:dyDescent="0.25">
      <c r="C45" s="174" t="s">
        <v>178</v>
      </c>
      <c r="D45" s="174"/>
      <c r="E45" s="174"/>
      <c r="H45" s="175" t="s">
        <v>179</v>
      </c>
      <c r="I45" s="175"/>
    </row>
    <row r="46" spans="3:9" x14ac:dyDescent="0.25">
      <c r="C46" s="174" t="s">
        <v>135</v>
      </c>
      <c r="D46" s="174"/>
      <c r="E46" s="174"/>
      <c r="H46" s="175" t="s">
        <v>180</v>
      </c>
      <c r="I46" s="175"/>
    </row>
  </sheetData>
  <sheetProtection selectLockedCells="1" selectUnlockedCells="1"/>
  <mergeCells count="44">
    <mergeCell ref="C14:G14"/>
    <mergeCell ref="C3:I3"/>
    <mergeCell ref="C4:I4"/>
    <mergeCell ref="C5:I5"/>
    <mergeCell ref="C6:G6"/>
    <mergeCell ref="C7:G7"/>
    <mergeCell ref="C8:G8"/>
    <mergeCell ref="C9:G9"/>
    <mergeCell ref="C10:G10"/>
    <mergeCell ref="C11:G11"/>
    <mergeCell ref="C12:G12"/>
    <mergeCell ref="C13:G13"/>
    <mergeCell ref="C26:G26"/>
    <mergeCell ref="C15:G15"/>
    <mergeCell ref="C16:G16"/>
    <mergeCell ref="C17:G17"/>
    <mergeCell ref="C18:G18"/>
    <mergeCell ref="C19:G19"/>
    <mergeCell ref="C20:G20"/>
    <mergeCell ref="C21:G21"/>
    <mergeCell ref="C22:G22"/>
    <mergeCell ref="C23:G23"/>
    <mergeCell ref="C24:G24"/>
    <mergeCell ref="C25:G25"/>
    <mergeCell ref="C38:G38"/>
    <mergeCell ref="C27:G27"/>
    <mergeCell ref="C28:G28"/>
    <mergeCell ref="C29:G29"/>
    <mergeCell ref="C30:G30"/>
    <mergeCell ref="C31:G31"/>
    <mergeCell ref="C32:G32"/>
    <mergeCell ref="C33:G33"/>
    <mergeCell ref="C34:G34"/>
    <mergeCell ref="C35:G35"/>
    <mergeCell ref="C36:G36"/>
    <mergeCell ref="C37:G37"/>
    <mergeCell ref="C46:E46"/>
    <mergeCell ref="H46:I46"/>
    <mergeCell ref="C39:G39"/>
    <mergeCell ref="C40:G40"/>
    <mergeCell ref="H42:I42"/>
    <mergeCell ref="H44:I44"/>
    <mergeCell ref="C45:E45"/>
    <mergeCell ref="H45:I45"/>
  </mergeCells>
  <pageMargins left="0.7" right="0.7" top="0.75" bottom="0.75" header="0.51180555555555551" footer="0.51180555555555551"/>
  <pageSetup paperSize="9"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FR-P&amp;L</vt:lpstr>
      <vt:lpstr>FR-BL</vt:lpstr>
      <vt:lpstr>EXTRACT</vt:lpstr>
      <vt:lpstr>CF</vt:lpstr>
      <vt:lpstr>LRR</vt:lpstr>
      <vt:lpstr>CF!Print_Area</vt:lpstr>
      <vt:lpstr>EXTRACT!Print_Area</vt:lpstr>
      <vt:lpstr>'FR-BL'!Print_Area</vt:lpstr>
      <vt:lpstr>'FR-P&amp;L'!Print_Area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nkp1311</dc:creator>
  <cp:lastModifiedBy>sysadmin</cp:lastModifiedBy>
  <cp:lastPrinted>2019-11-11T15:30:32Z</cp:lastPrinted>
  <dcterms:created xsi:type="dcterms:W3CDTF">2018-06-28T06:07:42Z</dcterms:created>
  <dcterms:modified xsi:type="dcterms:W3CDTF">2019-11-11T15:31:57Z</dcterms:modified>
</cp:coreProperties>
</file>