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120" windowWidth="15600" windowHeight="8760" activeTab="4"/>
  </bookViews>
  <sheets>
    <sheet name="FR-P&amp;L" sheetId="11" r:id="rId1"/>
    <sheet name="FR-BS" sheetId="12" r:id="rId2"/>
    <sheet name="CF" sheetId="15" r:id="rId3"/>
    <sheet name="EXTRACT " sheetId="13" r:id="rId4"/>
    <sheet name="LRR" sheetId="16" r:id="rId5"/>
  </sheets>
  <definedNames>
    <definedName name="_xlnm.Print_Area" localSheetId="2">CF!$A$1:$G$61</definedName>
    <definedName name="_xlnm.Print_Area" localSheetId="3">'EXTRACT '!$A$1:$H$34</definedName>
    <definedName name="_xlnm.Print_Area" localSheetId="1">'FR-BS'!$A$1:$D$61</definedName>
    <definedName name="_xlnm.Print_Area" localSheetId="0">'FR-P&amp;L'!$A$2:$H$61</definedName>
  </definedNames>
  <calcPr calcId="144525"/>
</workbook>
</file>

<file path=xl/calcChain.xml><?xml version="1.0" encoding="utf-8"?>
<calcChain xmlns="http://schemas.openxmlformats.org/spreadsheetml/2006/main">
  <c r="AO55" i="15" l="1"/>
  <c r="AL55" i="15"/>
  <c r="AJ53" i="15"/>
  <c r="AJ52" i="15"/>
  <c r="AJ50" i="15"/>
  <c r="AJ49" i="15"/>
  <c r="AJ46" i="15"/>
  <c r="AM45" i="15"/>
  <c r="AJ45" i="15"/>
  <c r="AK45" i="15" s="1"/>
  <c r="AN34" i="15"/>
  <c r="AN31" i="15"/>
  <c r="AJ23" i="15"/>
  <c r="AM22" i="15"/>
  <c r="AJ22" i="15"/>
  <c r="AM20" i="15"/>
  <c r="AJ18" i="15"/>
  <c r="AJ17" i="15"/>
  <c r="AN20" i="15" l="1"/>
  <c r="AK23" i="15"/>
  <c r="AK18" i="15"/>
  <c r="AK49" i="15"/>
</calcChain>
</file>

<file path=xl/sharedStrings.xml><?xml version="1.0" encoding="utf-8"?>
<sst xmlns="http://schemas.openxmlformats.org/spreadsheetml/2006/main" count="282" uniqueCount="210">
  <si>
    <t>Particulars</t>
  </si>
  <si>
    <t>Assets:</t>
  </si>
  <si>
    <t>Non-Current Assets</t>
  </si>
  <si>
    <t>Deferred Tax Assets (Net)</t>
  </si>
  <si>
    <t>Current Assets</t>
  </si>
  <si>
    <t>Financial Assets</t>
  </si>
  <si>
    <t>Current Tax Assets (Net)</t>
  </si>
  <si>
    <t>Total Assets</t>
  </si>
  <si>
    <t>Equity &amp; Liabilities:</t>
  </si>
  <si>
    <t>Non-Current Liabilities</t>
  </si>
  <si>
    <t>Total Equity &amp; Liabilities</t>
  </si>
  <si>
    <t>Place : Hyderabad</t>
  </si>
  <si>
    <t>Phyto Chem (India) Limited</t>
  </si>
  <si>
    <t>Other Comprehensive Income</t>
  </si>
  <si>
    <t>Y.Nayudamma</t>
  </si>
  <si>
    <t>Managing Director</t>
  </si>
  <si>
    <t>DIN : 00377721</t>
  </si>
  <si>
    <t>Equity Share Capital</t>
  </si>
  <si>
    <t>Other Equity</t>
  </si>
  <si>
    <t>PHYTO CHEM (INDIA) LIMITED</t>
  </si>
  <si>
    <t>CIN : L24110TG1989PLC009500</t>
  </si>
  <si>
    <t>Registered Office : Survey No.628, Temple Street, Bonthapally-502313,</t>
  </si>
  <si>
    <t>Gummadidala Mandal,  Sangareddy District, Telangana.</t>
  </si>
  <si>
    <t>Corporate Office : No.8-3-229/23, First Floor, Thaherville,</t>
  </si>
  <si>
    <t xml:space="preserve">Yousufguda Check Post,  Hyderabad - 500 045, Telangana. </t>
  </si>
  <si>
    <t>Tel : 040-23557712 / 23557713, Fax : 040-23557714.</t>
  </si>
  <si>
    <t>Email: info@phytochemindia.com, Website: www.phytochemindia.com</t>
  </si>
  <si>
    <t>(Rs. in Lakhs Except EPS)</t>
  </si>
  <si>
    <t>Sl. No.</t>
  </si>
  <si>
    <t xml:space="preserve">Quarter Ended </t>
  </si>
  <si>
    <t>I</t>
  </si>
  <si>
    <t>Revenue from operations</t>
  </si>
  <si>
    <t>II</t>
  </si>
  <si>
    <t>Other income</t>
  </si>
  <si>
    <t>III</t>
  </si>
  <si>
    <t>Total Revenue (I + II)</t>
  </si>
  <si>
    <t>IV</t>
  </si>
  <si>
    <t>Expenses:</t>
  </si>
  <si>
    <t>V</t>
  </si>
  <si>
    <t>Profit / (Loss) before Tax and exceptional items (III - IV)</t>
  </si>
  <si>
    <t>VI</t>
  </si>
  <si>
    <t>Exceptional Items</t>
  </si>
  <si>
    <t>VII</t>
  </si>
  <si>
    <t>Profit / (Loss) before extraordinary items &amp; tax (V-VI)</t>
  </si>
  <si>
    <t>VIII</t>
  </si>
  <si>
    <t>Extraordinary Items</t>
  </si>
  <si>
    <t>IX</t>
  </si>
  <si>
    <t>Profit before tax (VII-VIII)</t>
  </si>
  <si>
    <t>X</t>
  </si>
  <si>
    <t>(1) Current tax</t>
  </si>
  <si>
    <t xml:space="preserve">(2) Deferred tax </t>
  </si>
  <si>
    <t>XI</t>
  </si>
  <si>
    <t>Net Profit / (Loss) for the period after tax (IX - X)</t>
  </si>
  <si>
    <t>XII</t>
  </si>
  <si>
    <t>XIV</t>
  </si>
  <si>
    <t>Paid up Equity Share Capital (Face value of Rs.10.00 each)</t>
  </si>
  <si>
    <t>XV</t>
  </si>
  <si>
    <t>Other Equity excluding revaluation reserves</t>
  </si>
  <si>
    <t>--</t>
  </si>
  <si>
    <t>(1) Basic</t>
  </si>
  <si>
    <t>(2) Diluted</t>
  </si>
  <si>
    <t>The above is an extract of the detailed format of Quarterly Financial Results filed with the Stock Exchange under Regulations 33 of the SEBI (Listing and other Disclosures Requirements) Regulations, 2015.  The full format of the Financial Results is available on the Stock Exchange Websites: www.bseindia.com and the same is also available at Company website : www.phytochemindia.com.</t>
  </si>
  <si>
    <t>For and on behalf of the Board</t>
  </si>
  <si>
    <t xml:space="preserve"> Place : Hyderabad</t>
  </si>
  <si>
    <t>:: 2 ::</t>
  </si>
  <si>
    <t>Ind AS</t>
  </si>
  <si>
    <t>Property , Plant and Equipment</t>
  </si>
  <si>
    <t>Investment Property</t>
  </si>
  <si>
    <t>Capital Work In Progress</t>
  </si>
  <si>
    <t>Intangible Asset</t>
  </si>
  <si>
    <t xml:space="preserve">   (i)  Investments</t>
  </si>
  <si>
    <t xml:space="preserve">    ii) Loans and Advances</t>
  </si>
  <si>
    <t xml:space="preserve"> (iii) Other Financial Assets</t>
  </si>
  <si>
    <t>Other Non Current Assets</t>
  </si>
  <si>
    <t xml:space="preserve">   Inventories</t>
  </si>
  <si>
    <t xml:space="preserve">  (i)  Trade Receivables</t>
  </si>
  <si>
    <t>(ii) Cash and cash equivalents</t>
  </si>
  <si>
    <t>(iii) Loans and Advances</t>
  </si>
  <si>
    <t>Other Financial Assets</t>
  </si>
  <si>
    <t>Other Current Assets</t>
  </si>
  <si>
    <t>Equity</t>
  </si>
  <si>
    <t>Other equity</t>
  </si>
  <si>
    <t>Financials Liabilities</t>
  </si>
  <si>
    <t>Borrowings</t>
  </si>
  <si>
    <t>Other financial liabilities</t>
  </si>
  <si>
    <t>Provisions</t>
  </si>
  <si>
    <t>Deferred tax liabilities - Net</t>
  </si>
  <si>
    <t>Current liabilities</t>
  </si>
  <si>
    <t>Financial Liabilities</t>
  </si>
  <si>
    <t>Trade Payables</t>
  </si>
  <si>
    <t>Other Liabilities</t>
  </si>
  <si>
    <t xml:space="preserve">Total Income from operations (net)                             </t>
  </si>
  <si>
    <t>Net Profit / (Loss) before tax and exceptional items</t>
  </si>
  <si>
    <t>Net Profit / (Loss) before tax and after exceptional items</t>
  </si>
  <si>
    <t>Total Comprehensive Income (Net of Tax) for the period  Comprising Profit / (Loss) for the period (after tax) and Other comprehensive Income.</t>
  </si>
  <si>
    <t>Paid-up equity Share Capital                                                                                 (Face Value Rs.10/- per share)</t>
  </si>
  <si>
    <t>Earnings per share (of Rs.10/- each) Basic &amp; Diluted Rs.</t>
  </si>
  <si>
    <t>NOTES :-</t>
  </si>
  <si>
    <t>XIII</t>
  </si>
  <si>
    <t>Previous period figures have been reclassified/regrouped, wherever necessary to make them comparable.</t>
  </si>
  <si>
    <t>Earnings per equity share: - In Rs. (Not annualised for Quarter Ended Results)</t>
  </si>
  <si>
    <t>(Rs. In Lakhs)</t>
  </si>
  <si>
    <t>Total Current Liabilities</t>
  </si>
  <si>
    <t>Total Liabilities</t>
  </si>
  <si>
    <t>(Unaudited)</t>
  </si>
  <si>
    <t>Audited</t>
  </si>
  <si>
    <t>Previous 
Year Ended</t>
  </si>
  <si>
    <r>
      <t>30</t>
    </r>
    <r>
      <rPr>
        <b/>
        <vertAlign val="superscript"/>
        <sz val="11"/>
        <color theme="1"/>
        <rFont val="Arial"/>
        <family val="2"/>
      </rPr>
      <t>th</t>
    </r>
    <r>
      <rPr>
        <b/>
        <sz val="11"/>
        <color theme="1"/>
        <rFont val="Arial"/>
        <family val="2"/>
      </rPr>
      <t xml:space="preserve"> June 2020</t>
    </r>
  </si>
  <si>
    <r>
      <t>31</t>
    </r>
    <r>
      <rPr>
        <b/>
        <vertAlign val="superscript"/>
        <sz val="11"/>
        <color theme="1"/>
        <rFont val="Arial"/>
        <family val="2"/>
      </rPr>
      <t>st</t>
    </r>
    <r>
      <rPr>
        <b/>
        <sz val="11"/>
        <color theme="1"/>
        <rFont val="Arial"/>
        <family val="2"/>
      </rPr>
      <t xml:space="preserve"> March 2020</t>
    </r>
  </si>
  <si>
    <t>These above Unaudited financial results have been prepared in accordance with Indian Accounting Standards (Ind AS) as prescribed under Section 133 of Companies Act, 2013 read with Rule 3 of the Companies (Indian Accounting Standards) Rules, 2015 and relevant amendment rules thereafter.</t>
  </si>
  <si>
    <t>These financial results have been prepared in accordance with Indian Accounting Standards (Ind AS) as prescribed under section 133 of Companies Act, 2013 read with Rule 3 of the Companies (Indian Accounting Standards) Rules, 2015 and relevant amendment rules thereafter.</t>
  </si>
  <si>
    <t>Net Gain / (Losses) on FVTOCI Financial Instruments</t>
  </si>
  <si>
    <t>Re-measurement gains/(losses) on defined benefit plans</t>
  </si>
  <si>
    <t>Tax on above items</t>
  </si>
  <si>
    <t>Sub Total (XII)</t>
  </si>
  <si>
    <t>TotalComprehensive Income for the period (XI+XII)</t>
  </si>
  <si>
    <t>a. Cost of Raw materials consumed</t>
  </si>
  <si>
    <t>b. Purchase of Stock-In-Trade</t>
  </si>
  <si>
    <t xml:space="preserve">c. Changes in inventories of finished goods work-in-
    progress and Stock-in-Trade
 </t>
  </si>
  <si>
    <t xml:space="preserve">d. Employee benefits expense </t>
  </si>
  <si>
    <t>e. Finance costs</t>
  </si>
  <si>
    <t>f. Depreciation and amortization expense</t>
  </si>
  <si>
    <t>g. Other expenses</t>
  </si>
  <si>
    <t>Total expenses (a to g)</t>
  </si>
  <si>
    <t>Tax expenses:</t>
  </si>
  <si>
    <t>(3) Earlier years Tax adjustments</t>
  </si>
  <si>
    <t>Sub Total (X)</t>
  </si>
  <si>
    <t>Net Profit / (Loss) for the period after tax and exceptional items</t>
  </si>
  <si>
    <t>Date  : 12-11-2020</t>
  </si>
  <si>
    <t>Statement of Standalone Unaudited Financial Results for the Quarter And Six Months Ended September 30, 2020</t>
  </si>
  <si>
    <r>
      <t>30</t>
    </r>
    <r>
      <rPr>
        <b/>
        <vertAlign val="superscript"/>
        <sz val="11"/>
        <color theme="1"/>
        <rFont val="Arial"/>
        <family val="2"/>
      </rPr>
      <t>th</t>
    </r>
    <r>
      <rPr>
        <b/>
        <sz val="11"/>
        <color theme="1"/>
        <rFont val="Arial"/>
        <family val="2"/>
      </rPr>
      <t xml:space="preserve"> September 2020</t>
    </r>
  </si>
  <si>
    <r>
      <t>30</t>
    </r>
    <r>
      <rPr>
        <b/>
        <vertAlign val="superscript"/>
        <sz val="11"/>
        <color theme="1"/>
        <rFont val="Arial"/>
        <family val="2"/>
      </rPr>
      <t>th</t>
    </r>
    <r>
      <rPr>
        <b/>
        <sz val="11"/>
        <color theme="1"/>
        <rFont val="Arial"/>
        <family val="2"/>
      </rPr>
      <t xml:space="preserve"> September 2019</t>
    </r>
  </si>
  <si>
    <t>Six Months Ended</t>
  </si>
  <si>
    <t>30th June 2019</t>
  </si>
  <si>
    <t>30th June 2020</t>
  </si>
  <si>
    <t xml:space="preserve"> Date   : 12-11-2020</t>
  </si>
  <si>
    <t>September 30, 2020</t>
  </si>
  <si>
    <t>September 30, 2019</t>
  </si>
  <si>
    <t>Extract Of The Standalone Unaudited Financial Results For The Quarter And Six Months Ended September 30, 2020</t>
  </si>
  <si>
    <t xml:space="preserve">                                                           Registered Office : Survey No.628, Temple Street, Bonthapally-502313,</t>
  </si>
  <si>
    <t xml:space="preserve">                                                           Gummadidala Mandal,  Sangareddy District, Telangana.</t>
  </si>
  <si>
    <t xml:space="preserve">                                                           Corporate Office : No.8-3-229/23, First Floor, Thaherville,</t>
  </si>
  <si>
    <t xml:space="preserve">                                                           Yousufguda Check Post,  Hyderabad - 500 045, Telangana. </t>
  </si>
  <si>
    <t xml:space="preserve">                                                           Tel : 040-23557712 / 23557713, Fax : 040-23557714.</t>
  </si>
  <si>
    <t xml:space="preserve">                                                           Email: info@phytochemindia.com, Website: www.phytochemindia.com</t>
  </si>
  <si>
    <t xml:space="preserve">                                          PHYTO CHEM (INDIA) LIMITED</t>
  </si>
  <si>
    <r>
      <t>The above financial results have been reviewed by the Audit committee and approved by the Board of Directors at their respective meetings held on 12</t>
    </r>
    <r>
      <rPr>
        <b/>
        <vertAlign val="superscript"/>
        <sz val="12"/>
        <rFont val="Arial"/>
        <family val="2"/>
      </rPr>
      <t>th</t>
    </r>
    <r>
      <rPr>
        <b/>
        <sz val="12"/>
        <rFont val="Arial"/>
        <family val="2"/>
      </rPr>
      <t xml:space="preserve"> September, 2020.</t>
    </r>
  </si>
  <si>
    <r>
      <t>The above Unaudited Financial results have been reviewed by the Audit committee and approved by the Board of Directors at their meeting held on 12</t>
    </r>
    <r>
      <rPr>
        <b/>
        <vertAlign val="superscript"/>
        <sz val="12"/>
        <rFont val="Arial"/>
        <family val="2"/>
      </rPr>
      <t>th</t>
    </r>
    <r>
      <rPr>
        <b/>
        <sz val="12"/>
        <rFont val="Arial"/>
        <family val="2"/>
      </rPr>
      <t xml:space="preserve"> November, 2020.</t>
    </r>
  </si>
  <si>
    <r>
      <t>The Statutory Auditors of the Company have carried out "Limited Review" of the above Financial Results for the quarter ended 30</t>
    </r>
    <r>
      <rPr>
        <b/>
        <vertAlign val="superscript"/>
        <sz val="12"/>
        <rFont val="Arial"/>
        <family val="2"/>
      </rPr>
      <t>th</t>
    </r>
    <r>
      <rPr>
        <b/>
        <sz val="12"/>
        <rFont val="Arial"/>
        <family val="2"/>
      </rPr>
      <t xml:space="preserve"> September 2020.</t>
    </r>
  </si>
  <si>
    <t>The Company operates mainly in one segment i.e., Manufacturing and Marketing of Pesticides Formulations and smally way in real estate activity.  There are no transactions of real estate activity during the quarter ended 30-09-2020.  As at  30th September 2020, the Company has deployed Rs.96.79 Lakhs in Real Estate activity and the rest of amount is deployed in Pesticides activity only.</t>
  </si>
  <si>
    <t>The Company operates mainly in  one  segment i.e., Manufacturing and  Marketing of  Pesticide  Formulations  and  small  way in real estate activity.  There  are  no  transactions  of real  estate   activity  during  the quarter  ended  30-09-2020.   As at 30th September 2020, the Company has deployed Rs.96.79 Lakhs in Real Estate activity and the rest of amount is deployed in Pesticides activity only.</t>
  </si>
  <si>
    <r>
      <t>30</t>
    </r>
    <r>
      <rPr>
        <b/>
        <vertAlign val="superscript"/>
        <sz val="11"/>
        <color theme="1"/>
        <rFont val="Arial"/>
        <family val="2"/>
      </rPr>
      <t>th</t>
    </r>
    <r>
      <rPr>
        <b/>
        <sz val="11"/>
        <color theme="1"/>
        <rFont val="Arial"/>
        <family val="2"/>
      </rPr>
      <t xml:space="preserve"> June 
2020</t>
    </r>
  </si>
  <si>
    <r>
      <t>31</t>
    </r>
    <r>
      <rPr>
        <b/>
        <vertAlign val="superscript"/>
        <sz val="11"/>
        <color theme="1"/>
        <rFont val="Arial"/>
        <family val="2"/>
      </rPr>
      <t>st</t>
    </r>
    <r>
      <rPr>
        <b/>
        <sz val="11"/>
        <color theme="1"/>
        <rFont val="Arial"/>
        <family val="2"/>
      </rPr>
      <t xml:space="preserve"> March 
2020</t>
    </r>
  </si>
  <si>
    <t xml:space="preserve">                                              CIN : L24110TG1989PLC009500</t>
  </si>
  <si>
    <t>(iii) Bank Balances other than Cash &amp; Cash equivalents</t>
  </si>
  <si>
    <t>Year Ended 31st March 2020</t>
  </si>
  <si>
    <t>A. Cash flows from Operating activity:</t>
  </si>
  <si>
    <t>Net Profit Before Tax</t>
  </si>
  <si>
    <t>Adjustments for :</t>
  </si>
  <si>
    <t>Depreciation and Amortisation Expenses</t>
  </si>
  <si>
    <t>Interest paid</t>
  </si>
  <si>
    <t>asset</t>
  </si>
  <si>
    <t>liability</t>
  </si>
  <si>
    <t>increase</t>
  </si>
  <si>
    <t>decrease</t>
  </si>
  <si>
    <t>Fair Value Gains</t>
  </si>
  <si>
    <t>-</t>
  </si>
  <si>
    <t>Operating Profit before working capital changes</t>
  </si>
  <si>
    <t>Adjustments for Changes in working capital</t>
  </si>
  <si>
    <t>+</t>
  </si>
  <si>
    <t>Inventories</t>
  </si>
  <si>
    <t>Trade and Other Receivables</t>
  </si>
  <si>
    <t>Trade Payable and Other Current Liabilities</t>
  </si>
  <si>
    <t>Direct Taxes Paid</t>
  </si>
  <si>
    <t>Net Cash flow from Operating Activities (A)</t>
  </si>
  <si>
    <t>B. Cash flows from Investing activity:</t>
  </si>
  <si>
    <t>Purchase of Fixed assets</t>
  </si>
  <si>
    <t>Sale of Fixed assets</t>
  </si>
  <si>
    <t>Changes in Capital Work in progress</t>
  </si>
  <si>
    <t>Purchase/Sale of Investments</t>
  </si>
  <si>
    <t>Net Cash flow from Investing Activities (B)</t>
  </si>
  <si>
    <t>C. Cash flows from Financing activity:</t>
  </si>
  <si>
    <t>Proceeds from Share Capital</t>
  </si>
  <si>
    <t>Net Cash flow from Financing Activities (C)</t>
  </si>
  <si>
    <t>Add: Opening cash and cash equivalent</t>
  </si>
  <si>
    <t>Closing Cash and cash equivalent</t>
  </si>
  <si>
    <t>Cash Flow Statement for the half year ended 30-09-2020</t>
  </si>
  <si>
    <t>Half Year ended 30th September 2020</t>
  </si>
  <si>
    <t>Less: Non Operative Income:</t>
  </si>
  <si>
    <t>Dividend Income</t>
  </si>
  <si>
    <t>Profit on Sale of Fixed Assets</t>
  </si>
  <si>
    <t>Profit on Sale of Vehicles</t>
  </si>
  <si>
    <t>Interest Income</t>
  </si>
  <si>
    <t>Loans and Advances</t>
  </si>
  <si>
    <t>Cash generated from Operations/ Operating Profit after working capital changes</t>
  </si>
  <si>
    <t>Net Cash Flow from before extraordinary items</t>
  </si>
  <si>
    <t>Add/(Less) Extraordinary items</t>
  </si>
  <si>
    <t>Long Term Loans &amp; Advances given to other parties</t>
  </si>
  <si>
    <t>Proceeds from Long Term Borrowings</t>
  </si>
  <si>
    <t>Proceeds from Other Long Term Financial Liabilities</t>
  </si>
  <si>
    <t>Other Long Term Assets (Deferred Tax Liability) (Net)</t>
  </si>
  <si>
    <t xml:space="preserve">Add: </t>
  </si>
  <si>
    <t>Less:Interest paid</t>
  </si>
  <si>
    <t>Net Increase/Decrease in Cash and Cash equivalent (A+B+C)</t>
  </si>
  <si>
    <t>Proceeds from Loans and Advances  - Other Non-Current Financial Assets</t>
  </si>
  <si>
    <t>::3::</t>
  </si>
  <si>
    <t xml:space="preserve">                                       For and on behalf of the Board</t>
  </si>
  <si>
    <t xml:space="preserve">                                                    Y.Nayudamma</t>
  </si>
  <si>
    <t xml:space="preserve">                                                     Managing Director</t>
  </si>
  <si>
    <t xml:space="preserve">                                                      DIN : 00377721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</si>
</sst>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409]dd/mmm/yy;@"/>
    <numFmt numFmtId="166" formatCode="0.00_);\(0.00\)"/>
    <numFmt numFmtId="167" formatCode="_(* #,##0_);_(* \(#,##0\);_(* &quot;-&quot;??_);_(@_)"/>
    <numFmt numFmtId="168" formatCode="#,###,###,###"/>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indexed="8"/>
      <name val="Arial"/>
      <family val="2"/>
    </font>
    <font>
      <sz val="10"/>
      <name val="Comic Sans MS"/>
      <family val="4"/>
    </font>
    <font>
      <sz val="10"/>
      <name val="Verdana"/>
      <family val="2"/>
    </font>
    <font>
      <b/>
      <sz val="12"/>
      <color theme="1"/>
      <name val="Arial"/>
      <family val="2"/>
    </font>
    <font>
      <b/>
      <sz val="12"/>
      <name val="Arial"/>
      <family val="2"/>
    </font>
    <font>
      <b/>
      <sz val="11"/>
      <color indexed="8"/>
      <name val="Arial"/>
      <family val="2"/>
    </font>
    <font>
      <b/>
      <sz val="11"/>
      <name val="Arial"/>
      <family val="2"/>
    </font>
    <font>
      <b/>
      <sz val="11"/>
      <color theme="1"/>
      <name val="Arial"/>
      <family val="2"/>
    </font>
    <font>
      <sz val="11"/>
      <color theme="1"/>
      <name val="Arial"/>
      <family val="2"/>
    </font>
    <font>
      <b/>
      <sz val="14"/>
      <name val="Arial"/>
      <family val="2"/>
    </font>
    <font>
      <b/>
      <sz val="14"/>
      <color theme="1"/>
      <name val="Arial"/>
      <family val="2"/>
    </font>
    <font>
      <sz val="12"/>
      <color theme="1"/>
      <name val="Cambria"/>
      <family val="1"/>
      <scheme val="major"/>
    </font>
    <font>
      <b/>
      <sz val="12"/>
      <color theme="1"/>
      <name val="Calibri"/>
      <family val="2"/>
      <scheme val="minor"/>
    </font>
    <font>
      <b/>
      <sz val="12"/>
      <color theme="1"/>
      <name val="Cambria"/>
      <family val="1"/>
      <scheme val="major"/>
    </font>
    <font>
      <b/>
      <sz val="12"/>
      <color rgb="FF000000"/>
      <name val="Cambria"/>
      <family val="1"/>
      <scheme val="major"/>
    </font>
    <font>
      <b/>
      <sz val="12"/>
      <name val="Times New Roman"/>
      <family val="1"/>
    </font>
    <font>
      <b/>
      <sz val="10"/>
      <name val="Arial"/>
      <family val="2"/>
    </font>
    <font>
      <b/>
      <sz val="16"/>
      <name val="Arial"/>
      <family val="2"/>
    </font>
    <font>
      <b/>
      <vertAlign val="superscript"/>
      <sz val="12"/>
      <name val="Arial"/>
      <family val="2"/>
    </font>
    <font>
      <sz val="12"/>
      <name val="Times New Roman"/>
      <family val="1"/>
      <charset val="204"/>
    </font>
    <font>
      <b/>
      <vertAlign val="superscript"/>
      <sz val="11"/>
      <color theme="1"/>
      <name val="Arial"/>
      <family val="2"/>
    </font>
    <font>
      <b/>
      <sz val="16"/>
      <color theme="1"/>
      <name val="Arial"/>
      <family val="2"/>
    </font>
    <font>
      <b/>
      <u/>
      <sz val="11"/>
      <color theme="1"/>
      <name val="Arial"/>
      <family val="2"/>
    </font>
  </fonts>
  <fills count="3">
    <fill>
      <patternFill patternType="none"/>
    </fill>
    <fill>
      <patternFill patternType="gray125"/>
    </fill>
    <fill>
      <patternFill patternType="solid">
        <fgColor theme="0"/>
        <bgColor indexed="64"/>
      </patternFill>
    </fill>
  </fills>
  <borders count="38">
    <border>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s>
  <cellStyleXfs count="17">
    <xf numFmtId="0" fontId="0" fillId="0" borderId="0"/>
    <xf numFmtId="43" fontId="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0" fontId="1" fillId="0" borderId="0"/>
    <xf numFmtId="165" fontId="5" fillId="0" borderId="0" applyNumberFormat="0" applyFill="0" applyBorder="0" applyAlignment="0" applyProtection="0"/>
    <xf numFmtId="0" fontId="1" fillId="0" borderId="0"/>
    <xf numFmtId="43" fontId="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8" fontId="1" fillId="0" borderId="0" applyFont="0" applyFill="0" applyBorder="0" applyAlignment="0" applyProtection="0"/>
  </cellStyleXfs>
  <cellXfs count="172">
    <xf numFmtId="0" fontId="0" fillId="0" borderId="0" xfId="0"/>
    <xf numFmtId="2" fontId="0" fillId="0" borderId="0" xfId="0" applyNumberFormat="1"/>
    <xf numFmtId="166" fontId="0" fillId="0" borderId="0" xfId="0" applyNumberFormat="1"/>
    <xf numFmtId="0" fontId="11" fillId="0" borderId="6" xfId="0" applyFont="1" applyBorder="1" applyAlignment="1">
      <alignment horizontal="left" vertical="center" wrapText="1"/>
    </xf>
    <xf numFmtId="2" fontId="11" fillId="0" borderId="6" xfId="0" applyNumberFormat="1" applyFont="1" applyBorder="1" applyAlignment="1">
      <alignment horizontal="right" vertical="center"/>
    </xf>
    <xf numFmtId="2" fontId="11" fillId="0" borderId="21" xfId="0" applyNumberFormat="1" applyFont="1" applyBorder="1" applyAlignment="1">
      <alignment horizontal="right" vertical="center"/>
    </xf>
    <xf numFmtId="166" fontId="11" fillId="0" borderId="6" xfId="0" applyNumberFormat="1" applyFont="1" applyBorder="1" applyAlignment="1">
      <alignment horizontal="right" vertical="center"/>
    </xf>
    <xf numFmtId="166" fontId="11" fillId="0" borderId="21" xfId="0" applyNumberFormat="1" applyFont="1" applyBorder="1" applyAlignment="1">
      <alignment horizontal="right" vertical="center"/>
    </xf>
    <xf numFmtId="166" fontId="11" fillId="0" borderId="6" xfId="0" quotePrefix="1" applyNumberFormat="1" applyFont="1" applyBorder="1" applyAlignment="1">
      <alignment horizontal="right" vertical="center"/>
    </xf>
    <xf numFmtId="2" fontId="0" fillId="2" borderId="0" xfId="0" applyNumberFormat="1" applyFill="1"/>
    <xf numFmtId="166" fontId="11" fillId="0" borderId="21" xfId="0" quotePrefix="1" applyNumberFormat="1" applyFont="1" applyBorder="1" applyAlignment="1">
      <alignment horizontal="right" vertical="center" wrapText="1"/>
    </xf>
    <xf numFmtId="166" fontId="11" fillId="0" borderId="6" xfId="0" applyNumberFormat="1" applyFont="1" applyBorder="1" applyAlignment="1">
      <alignment vertical="center"/>
    </xf>
    <xf numFmtId="166" fontId="11" fillId="0" borderId="21" xfId="0" applyNumberFormat="1" applyFont="1" applyBorder="1" applyAlignment="1">
      <alignment vertical="center"/>
    </xf>
    <xf numFmtId="0" fontId="11" fillId="0" borderId="6" xfId="0" applyFont="1" applyBorder="1" applyAlignment="1">
      <alignment vertical="center" wrapText="1"/>
    </xf>
    <xf numFmtId="0" fontId="11" fillId="0" borderId="18" xfId="0" applyFont="1" applyBorder="1" applyAlignment="1">
      <alignment horizontal="center" vertical="center"/>
    </xf>
    <xf numFmtId="0" fontId="8" fillId="2" borderId="0" xfId="0" applyFont="1" applyFill="1" applyBorder="1" applyAlignment="1">
      <alignment horizontal="justify" vertical="justify" wrapText="1"/>
    </xf>
    <xf numFmtId="166" fontId="11" fillId="0" borderId="21" xfId="0" quotePrefix="1" applyNumberFormat="1" applyFont="1" applyBorder="1" applyAlignment="1">
      <alignment horizontal="right" vertical="center"/>
    </xf>
    <xf numFmtId="166" fontId="11" fillId="0" borderId="4" xfId="0" applyNumberFormat="1" applyFont="1" applyBorder="1" applyAlignment="1">
      <alignment vertical="center"/>
    </xf>
    <xf numFmtId="0" fontId="11" fillId="0" borderId="4" xfId="0" applyFont="1" applyBorder="1" applyAlignment="1">
      <alignment horizontal="left" vertical="center" wrapText="1"/>
    </xf>
    <xf numFmtId="0" fontId="7" fillId="0" borderId="0" xfId="0" applyFont="1" applyBorder="1" applyAlignment="1">
      <alignment horizontal="center" vertical="top"/>
    </xf>
    <xf numFmtId="0" fontId="0" fillId="2" borderId="0" xfId="0" applyFill="1"/>
    <xf numFmtId="0" fontId="0" fillId="0" borderId="0" xfId="0" applyAlignment="1">
      <alignment wrapText="1"/>
    </xf>
    <xf numFmtId="0" fontId="20" fillId="2" borderId="0" xfId="15" applyFont="1" applyFill="1"/>
    <xf numFmtId="0" fontId="19" fillId="2" borderId="0" xfId="5" applyNumberFormat="1" applyFont="1" applyFill="1" applyAlignment="1">
      <alignment horizontal="left" vertical="center" wrapText="1"/>
    </xf>
    <xf numFmtId="0" fontId="0" fillId="0" borderId="0" xfId="0"/>
    <xf numFmtId="49" fontId="18" fillId="2" borderId="33" xfId="2" applyNumberFormat="1" applyFont="1" applyFill="1" applyBorder="1" applyAlignment="1">
      <alignment horizontal="center" vertical="top"/>
    </xf>
    <xf numFmtId="49" fontId="18" fillId="2" borderId="13" xfId="2" applyNumberFormat="1" applyFont="1" applyFill="1" applyBorder="1" applyAlignment="1">
      <alignment horizontal="center" vertical="top"/>
    </xf>
    <xf numFmtId="49" fontId="18" fillId="2" borderId="26" xfId="2" applyNumberFormat="1" applyFont="1" applyFill="1" applyBorder="1" applyAlignment="1">
      <alignment horizontal="center" vertical="top"/>
    </xf>
    <xf numFmtId="167" fontId="15" fillId="2" borderId="26" xfId="1" applyNumberFormat="1" applyFont="1" applyFill="1" applyBorder="1"/>
    <xf numFmtId="167" fontId="15" fillId="2" borderId="21" xfId="1" applyNumberFormat="1" applyFont="1" applyFill="1" applyBorder="1"/>
    <xf numFmtId="43" fontId="17" fillId="2" borderId="26" xfId="1" applyNumberFormat="1" applyFont="1" applyFill="1" applyBorder="1"/>
    <xf numFmtId="43" fontId="17" fillId="2" borderId="21" xfId="1" applyNumberFormat="1" applyFont="1" applyFill="1" applyBorder="1"/>
    <xf numFmtId="43" fontId="17" fillId="2" borderId="35" xfId="1" applyNumberFormat="1" applyFont="1" applyFill="1" applyBorder="1"/>
    <xf numFmtId="43" fontId="17" fillId="2" borderId="25" xfId="1" applyNumberFormat="1" applyFont="1" applyFill="1" applyBorder="1"/>
    <xf numFmtId="43" fontId="17" fillId="2" borderId="14" xfId="1" applyNumberFormat="1" applyFont="1" applyFill="1" applyBorder="1"/>
    <xf numFmtId="43" fontId="17" fillId="2" borderId="34" xfId="1" applyNumberFormat="1" applyFont="1" applyFill="1" applyBorder="1"/>
    <xf numFmtId="43" fontId="17" fillId="2" borderId="29" xfId="1" applyNumberFormat="1" applyFont="1" applyFill="1" applyBorder="1"/>
    <xf numFmtId="166" fontId="17" fillId="2" borderId="26" xfId="1" applyNumberFormat="1" applyFont="1" applyFill="1" applyBorder="1"/>
    <xf numFmtId="166" fontId="17" fillId="2" borderId="21" xfId="1" applyNumberFormat="1" applyFont="1" applyFill="1" applyBorder="1"/>
    <xf numFmtId="166" fontId="17" fillId="2" borderId="14" xfId="1" applyNumberFormat="1" applyFont="1" applyFill="1" applyBorder="1"/>
    <xf numFmtId="43" fontId="17" fillId="2" borderId="23" xfId="1" applyNumberFormat="1" applyFont="1" applyFill="1" applyBorder="1"/>
    <xf numFmtId="43" fontId="17" fillId="2" borderId="10" xfId="1" applyNumberFormat="1" applyFont="1" applyFill="1" applyBorder="1"/>
    <xf numFmtId="166" fontId="17" fillId="2" borderId="5" xfId="1" applyNumberFormat="1" applyFont="1" applyFill="1" applyBorder="1"/>
    <xf numFmtId="0" fontId="11" fillId="0" borderId="6" xfId="0" applyFont="1" applyBorder="1" applyAlignment="1">
      <alignment horizontal="justify" vertical="center" wrapText="1"/>
    </xf>
    <xf numFmtId="0" fontId="23" fillId="2" borderId="0" xfId="0" applyFont="1" applyFill="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justify" vertical="center" wrapText="1"/>
    </xf>
    <xf numFmtId="0" fontId="8" fillId="0" borderId="0" xfId="0" applyFont="1" applyBorder="1" applyAlignment="1">
      <alignment horizontal="center" vertical="top" wrapText="1"/>
    </xf>
    <xf numFmtId="43" fontId="17" fillId="2" borderId="15" xfId="1" applyNumberFormat="1" applyFont="1" applyFill="1" applyBorder="1"/>
    <xf numFmtId="166" fontId="17" fillId="2" borderId="15" xfId="1" applyNumberFormat="1" applyFont="1" applyFill="1" applyBorder="1"/>
    <xf numFmtId="0" fontId="11" fillId="0" borderId="6" xfId="0" applyFont="1" applyBorder="1" applyAlignment="1">
      <alignment horizontal="justify" vertical="top" wrapText="1"/>
    </xf>
    <xf numFmtId="0" fontId="8" fillId="2" borderId="0" xfId="0" applyFont="1" applyFill="1" applyBorder="1" applyAlignment="1">
      <alignment horizontal="center" vertical="center" wrapText="1"/>
    </xf>
    <xf numFmtId="0" fontId="8" fillId="2" borderId="0" xfId="0" applyFont="1" applyFill="1" applyBorder="1" applyAlignment="1">
      <alignment horizontal="center" vertical="top" wrapText="1"/>
    </xf>
    <xf numFmtId="0" fontId="19" fillId="2" borderId="0" xfId="5" applyNumberFormat="1" applyFont="1" applyFill="1" applyAlignment="1">
      <alignment horizontal="center" vertical="center" wrapText="1"/>
    </xf>
    <xf numFmtId="2" fontId="0" fillId="0" borderId="0" xfId="0" applyNumberFormat="1" applyAlignment="1">
      <alignment horizontal="right"/>
    </xf>
    <xf numFmtId="0" fontId="11" fillId="0" borderId="20" xfId="0" applyFont="1" applyBorder="1" applyAlignment="1">
      <alignment horizontal="center" vertical="center" wrapText="1"/>
    </xf>
    <xf numFmtId="0" fontId="11" fillId="0" borderId="12" xfId="0" applyFont="1" applyBorder="1" applyAlignment="1">
      <alignment horizontal="left" vertical="center" wrapText="1"/>
    </xf>
    <xf numFmtId="2" fontId="11" fillId="0" borderId="12" xfId="0" applyNumberFormat="1" applyFont="1" applyBorder="1" applyAlignment="1">
      <alignment horizontal="right" vertical="center"/>
    </xf>
    <xf numFmtId="2" fontId="11" fillId="0" borderId="29" xfId="0" applyNumberFormat="1" applyFont="1" applyBorder="1" applyAlignment="1">
      <alignment horizontal="right" vertical="center"/>
    </xf>
    <xf numFmtId="166" fontId="17" fillId="2" borderId="28" xfId="1" applyNumberFormat="1" applyFont="1" applyFill="1" applyBorder="1"/>
    <xf numFmtId="166" fontId="11" fillId="0" borderId="7" xfId="0" applyNumberFormat="1" applyFont="1" applyBorder="1" applyAlignment="1">
      <alignment vertical="center"/>
    </xf>
    <xf numFmtId="0" fontId="19" fillId="2" borderId="0" xfId="5" applyNumberFormat="1" applyFont="1" applyFill="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166" fontId="11" fillId="0" borderId="12" xfId="0" applyNumberFormat="1" applyFont="1" applyBorder="1" applyAlignment="1">
      <alignment horizontal="right" vertical="center"/>
    </xf>
    <xf numFmtId="2" fontId="11" fillId="0" borderId="12" xfId="0" applyNumberFormat="1" applyFont="1" applyBorder="1" applyAlignment="1">
      <alignment horizontal="center" vertical="center"/>
    </xf>
    <xf numFmtId="2" fontId="11" fillId="0" borderId="2" xfId="0" applyNumberFormat="1" applyFont="1" applyBorder="1" applyAlignment="1">
      <alignment horizontal="right" vertical="center"/>
    </xf>
    <xf numFmtId="2" fontId="11" fillId="0" borderId="10" xfId="0" applyNumberFormat="1" applyFont="1" applyBorder="1" applyAlignment="1">
      <alignment horizontal="center" vertical="center"/>
    </xf>
    <xf numFmtId="0" fontId="11" fillId="0" borderId="5" xfId="0" applyFont="1" applyBorder="1" applyAlignment="1">
      <alignment horizontal="center" vertical="center" wrapText="1"/>
    </xf>
    <xf numFmtId="2" fontId="11" fillId="0" borderId="5" xfId="0" applyNumberFormat="1" applyFont="1" applyBorder="1" applyAlignment="1">
      <alignment horizontal="center" vertical="center"/>
    </xf>
    <xf numFmtId="0" fontId="4" fillId="0" borderId="5" xfId="0" applyFont="1" applyFill="1" applyBorder="1" applyAlignment="1">
      <alignment horizontal="center" vertical="center" wrapText="1"/>
    </xf>
    <xf numFmtId="0" fontId="8" fillId="0" borderId="5" xfId="0" applyFont="1" applyBorder="1" applyAlignment="1">
      <alignment vertical="center" wrapText="1"/>
    </xf>
    <xf numFmtId="2" fontId="8" fillId="0" borderId="5" xfId="0" applyNumberFormat="1" applyFont="1" applyFill="1" applyBorder="1" applyAlignment="1">
      <alignment vertical="center" wrapText="1"/>
    </xf>
    <xf numFmtId="2" fontId="7" fillId="0" borderId="5" xfId="0" applyNumberFormat="1" applyFont="1" applyBorder="1" applyAlignment="1">
      <alignment vertical="center"/>
    </xf>
    <xf numFmtId="166" fontId="8" fillId="0" borderId="5" xfId="0" quotePrefix="1" applyNumberFormat="1" applyFont="1" applyFill="1" applyBorder="1" applyAlignment="1">
      <alignment vertical="center" wrapText="1"/>
    </xf>
    <xf numFmtId="2" fontId="8" fillId="0" borderId="5" xfId="0" applyNumberFormat="1" applyFont="1" applyBorder="1" applyAlignment="1">
      <alignment vertical="center" wrapText="1"/>
    </xf>
    <xf numFmtId="0" fontId="7" fillId="0" borderId="5" xfId="0" applyFont="1" applyBorder="1" applyAlignment="1">
      <alignment vertical="center"/>
    </xf>
    <xf numFmtId="2" fontId="8" fillId="0" borderId="5" xfId="0" quotePrefix="1" applyNumberFormat="1" applyFont="1" applyBorder="1" applyAlignment="1">
      <alignment horizontal="right" vertical="center" wrapText="1"/>
    </xf>
    <xf numFmtId="166" fontId="8" fillId="0" borderId="5" xfId="0" quotePrefix="1" applyNumberFormat="1" applyFont="1" applyBorder="1" applyAlignment="1">
      <alignment vertical="center" wrapText="1"/>
    </xf>
    <xf numFmtId="0" fontId="2" fillId="0" borderId="0" xfId="0" applyFont="1"/>
    <xf numFmtId="0" fontId="11" fillId="0" borderId="6" xfId="0" applyFont="1" applyBorder="1" applyAlignment="1">
      <alignment horizontal="center" vertical="center" wrapText="1"/>
    </xf>
    <xf numFmtId="0" fontId="0" fillId="0" borderId="0" xfId="0" applyAlignment="1"/>
    <xf numFmtId="0" fontId="11" fillId="0" borderId="6" xfId="0" applyFont="1" applyBorder="1" applyAlignment="1">
      <alignment horizontal="left" vertical="center"/>
    </xf>
    <xf numFmtId="167" fontId="11" fillId="0" borderId="6" xfId="1" applyNumberFormat="1" applyFont="1" applyBorder="1" applyAlignment="1">
      <alignment horizontal="left" vertical="center"/>
    </xf>
    <xf numFmtId="167" fontId="26" fillId="0" borderId="6" xfId="1" applyNumberFormat="1" applyFont="1" applyBorder="1" applyAlignment="1">
      <alignment horizontal="left" vertical="center"/>
    </xf>
    <xf numFmtId="167" fontId="12" fillId="0" borderId="6" xfId="1" applyNumberFormat="1" applyFont="1" applyBorder="1" applyAlignment="1">
      <alignment horizontal="left" vertical="center"/>
    </xf>
    <xf numFmtId="167" fontId="0" fillId="0" borderId="6" xfId="1" applyNumberFormat="1" applyFont="1" applyBorder="1" applyAlignment="1">
      <alignment horizontal="left" vertical="center"/>
    </xf>
    <xf numFmtId="167" fontId="2" fillId="0" borderId="6" xfId="1" applyNumberFormat="1" applyFont="1" applyBorder="1" applyAlignment="1">
      <alignment horizontal="left" vertical="center"/>
    </xf>
    <xf numFmtId="0" fontId="11" fillId="0" borderId="3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21" fillId="2" borderId="0" xfId="0" applyFont="1" applyFill="1" applyBorder="1" applyAlignment="1">
      <alignment horizontal="left" vertical="center" wrapText="1" indent="16"/>
    </xf>
    <xf numFmtId="0" fontId="0" fillId="2" borderId="0" xfId="0" applyFill="1" applyBorder="1"/>
    <xf numFmtId="0" fontId="13" fillId="2" borderId="0" xfId="0" applyFont="1" applyFill="1" applyBorder="1" applyAlignment="1">
      <alignment horizontal="left" vertical="center" wrapText="1" indent="16"/>
    </xf>
    <xf numFmtId="0" fontId="8" fillId="2" borderId="0" xfId="0" applyFont="1" applyFill="1" applyBorder="1" applyAlignment="1">
      <alignment horizontal="left" vertical="center" wrapText="1" indent="16"/>
    </xf>
    <xf numFmtId="0" fontId="8" fillId="2" borderId="0" xfId="0" applyFont="1" applyFill="1" applyBorder="1" applyAlignment="1">
      <alignment horizontal="center" vertical="center" wrapText="1"/>
    </xf>
    <xf numFmtId="0" fontId="14" fillId="0" borderId="0" xfId="0" applyFont="1" applyBorder="1" applyAlignment="1">
      <alignment horizontal="center" vertical="center" wrapText="1"/>
    </xf>
    <xf numFmtId="0" fontId="9" fillId="0" borderId="17" xfId="0" applyFont="1" applyFill="1" applyBorder="1" applyAlignment="1">
      <alignment horizontal="right" vertical="center" wrapText="1"/>
    </xf>
    <xf numFmtId="0" fontId="9" fillId="0" borderId="1" xfId="0" applyFont="1" applyFill="1" applyBorder="1" applyAlignment="1">
      <alignment horizontal="right" vertical="center" wrapText="1"/>
    </xf>
    <xf numFmtId="0" fontId="9" fillId="0" borderId="16" xfId="0" applyFont="1" applyFill="1" applyBorder="1" applyAlignment="1">
      <alignment horizontal="right" vertical="center" wrapText="1"/>
    </xf>
    <xf numFmtId="2" fontId="11" fillId="0" borderId="0" xfId="0" applyNumberFormat="1" applyFont="1" applyBorder="1" applyAlignment="1">
      <alignment horizontal="center" vertical="center" wrapText="1"/>
    </xf>
    <xf numFmtId="2" fontId="11" fillId="0" borderId="36" xfId="0" applyNumberFormat="1" applyFont="1" applyBorder="1" applyAlignment="1">
      <alignment horizontal="center" vertical="center" wrapText="1"/>
    </xf>
    <xf numFmtId="2" fontId="11" fillId="0" borderId="6" xfId="0" applyNumberFormat="1" applyFont="1" applyBorder="1" applyAlignment="1">
      <alignment horizontal="center" vertical="center" wrapText="1"/>
    </xf>
    <xf numFmtId="2" fontId="11" fillId="0" borderId="4" xfId="0" applyNumberFormat="1" applyFont="1" applyBorder="1" applyAlignment="1">
      <alignment horizontal="center" vertical="center" wrapText="1"/>
    </xf>
    <xf numFmtId="2" fontId="11" fillId="0" borderId="21" xfId="0" applyNumberFormat="1" applyFont="1" applyBorder="1" applyAlignment="1">
      <alignment horizontal="center" vertical="center" wrapText="1"/>
    </xf>
    <xf numFmtId="2" fontId="11" fillId="0" borderId="7" xfId="0" applyNumberFormat="1" applyFont="1" applyBorder="1" applyAlignment="1">
      <alignment horizontal="center" vertical="center" wrapText="1"/>
    </xf>
    <xf numFmtId="2" fontId="11" fillId="0" borderId="8" xfId="0" applyNumberFormat="1" applyFont="1" applyBorder="1" applyAlignment="1">
      <alignment horizontal="center" vertical="center"/>
    </xf>
    <xf numFmtId="2" fontId="11" fillId="0" borderId="24" xfId="0" applyNumberFormat="1" applyFont="1" applyBorder="1" applyAlignment="1">
      <alignment horizontal="center" vertical="center"/>
    </xf>
    <xf numFmtId="2" fontId="11" fillId="0" borderId="9" xfId="0" applyNumberFormat="1" applyFont="1" applyBorder="1" applyAlignment="1">
      <alignment horizontal="center" vertical="center"/>
    </xf>
    <xf numFmtId="0" fontId="10" fillId="2" borderId="0" xfId="0" quotePrefix="1" applyFont="1" applyFill="1" applyBorder="1" applyAlignment="1">
      <alignment horizontal="left" vertical="top" wrapText="1"/>
    </xf>
    <xf numFmtId="0" fontId="8" fillId="2" borderId="0" xfId="0" applyFont="1" applyFill="1" applyBorder="1" applyAlignment="1">
      <alignment horizontal="center" vertical="top" wrapText="1"/>
    </xf>
    <xf numFmtId="0" fontId="8" fillId="0" borderId="0" xfId="0" applyFont="1" applyBorder="1" applyAlignment="1">
      <alignment horizontal="justify" vertical="top" wrapText="1"/>
    </xf>
    <xf numFmtId="0" fontId="8" fillId="0" borderId="0" xfId="0" applyNumberFormat="1" applyFont="1" applyFill="1" applyBorder="1" applyAlignment="1">
      <alignment horizontal="justify" vertical="top" wrapText="1"/>
    </xf>
    <xf numFmtId="0" fontId="8" fillId="2" borderId="0" xfId="0" applyFont="1" applyFill="1" applyBorder="1" applyAlignment="1">
      <alignment horizontal="justify" vertical="top" wrapText="1"/>
    </xf>
    <xf numFmtId="43" fontId="17" fillId="2" borderId="18" xfId="1" applyFont="1" applyFill="1" applyBorder="1" applyAlignment="1"/>
    <xf numFmtId="0" fontId="0" fillId="0" borderId="6" xfId="0" applyBorder="1" applyAlignment="1"/>
    <xf numFmtId="0" fontId="16" fillId="2" borderId="0" xfId="0" applyFont="1" applyFill="1" applyAlignment="1">
      <alignment horizontal="right"/>
    </xf>
    <xf numFmtId="0" fontId="16" fillId="2" borderId="0" xfId="0" applyFont="1" applyFill="1" applyBorder="1" applyAlignment="1">
      <alignment horizontal="center"/>
    </xf>
    <xf numFmtId="43" fontId="17" fillId="2" borderId="31" xfId="1" applyFont="1" applyFill="1" applyBorder="1" applyAlignment="1"/>
    <xf numFmtId="43" fontId="17" fillId="2" borderId="3" xfId="1" applyFont="1" applyFill="1" applyBorder="1" applyAlignment="1"/>
    <xf numFmtId="0" fontId="0" fillId="2" borderId="18" xfId="0" applyFill="1" applyBorder="1" applyAlignment="1"/>
    <xf numFmtId="0" fontId="16" fillId="2" borderId="22" xfId="0" applyFont="1" applyFill="1" applyBorder="1" applyAlignment="1">
      <alignment horizontal="right"/>
    </xf>
    <xf numFmtId="43" fontId="17" fillId="2" borderId="6" xfId="1" applyFont="1" applyFill="1" applyBorder="1" applyAlignment="1"/>
    <xf numFmtId="0" fontId="2" fillId="2" borderId="18" xfId="0" applyFont="1" applyFill="1" applyBorder="1" applyAlignment="1"/>
    <xf numFmtId="0" fontId="2" fillId="2" borderId="11" xfId="0" applyFont="1" applyFill="1" applyBorder="1" applyAlignment="1"/>
    <xf numFmtId="0" fontId="2" fillId="2" borderId="6" xfId="0" applyFont="1" applyFill="1" applyBorder="1" applyAlignment="1"/>
    <xf numFmtId="43" fontId="17" fillId="2" borderId="11" xfId="1" applyFont="1" applyFill="1" applyBorder="1" applyAlignment="1"/>
    <xf numFmtId="43" fontId="17" fillId="2" borderId="32" xfId="1" applyFont="1" applyFill="1" applyBorder="1" applyAlignment="1">
      <alignment horizontal="left"/>
    </xf>
    <xf numFmtId="43" fontId="17" fillId="2" borderId="26" xfId="1" applyFont="1" applyFill="1" applyBorder="1" applyAlignment="1">
      <alignment horizontal="left"/>
    </xf>
    <xf numFmtId="0" fontId="19" fillId="2" borderId="0" xfId="5" applyNumberFormat="1" applyFont="1" applyFill="1" applyAlignment="1">
      <alignment horizontal="center" vertical="center" wrapText="1"/>
    </xf>
    <xf numFmtId="43" fontId="17" fillId="2" borderId="19" xfId="1" applyFont="1" applyFill="1" applyBorder="1" applyAlignment="1"/>
    <xf numFmtId="43" fontId="17" fillId="2" borderId="30" xfId="1" applyFont="1" applyFill="1" applyBorder="1" applyAlignment="1"/>
    <xf numFmtId="0" fontId="16" fillId="0" borderId="0" xfId="0" applyFont="1" applyAlignment="1">
      <alignment horizontal="right" vertical="center"/>
    </xf>
    <xf numFmtId="0" fontId="7" fillId="0" borderId="0" xfId="0" applyFont="1" applyAlignment="1">
      <alignment horizontal="center" vertical="center"/>
    </xf>
    <xf numFmtId="0" fontId="0" fillId="0" borderId="11" xfId="0" applyBorder="1" applyAlignment="1">
      <alignment horizontal="left" vertical="center"/>
    </xf>
    <xf numFmtId="0" fontId="0" fillId="0" borderId="27" xfId="0" applyBorder="1" applyAlignment="1">
      <alignment horizontal="left" vertical="center"/>
    </xf>
    <xf numFmtId="0" fontId="0" fillId="0" borderId="26" xfId="0" applyBorder="1" applyAlignment="1">
      <alignment horizontal="left" vertical="center"/>
    </xf>
    <xf numFmtId="0" fontId="7" fillId="0" borderId="36" xfId="0" applyFont="1" applyBorder="1" applyAlignment="1">
      <alignment horizontal="right" vertical="center"/>
    </xf>
    <xf numFmtId="0" fontId="0" fillId="0" borderId="0" xfId="0" applyAlignment="1">
      <alignment horizontal="center"/>
    </xf>
    <xf numFmtId="0" fontId="7" fillId="0" borderId="0" xfId="0" applyFont="1" applyAlignment="1">
      <alignment horizontal="center"/>
    </xf>
    <xf numFmtId="0" fontId="7" fillId="0" borderId="0" xfId="0" applyFont="1" applyAlignment="1">
      <alignment horizontal="left"/>
    </xf>
    <xf numFmtId="0" fontId="7" fillId="0" borderId="0" xfId="0" quotePrefix="1" applyFont="1" applyAlignment="1">
      <alignment horizontal="left"/>
    </xf>
    <xf numFmtId="0" fontId="11" fillId="0" borderId="6" xfId="0" applyFont="1" applyBorder="1" applyAlignment="1">
      <alignment horizontal="left" vertical="center"/>
    </xf>
    <xf numFmtId="0" fontId="11" fillId="0" borderId="6" xfId="0" applyFont="1" applyBorder="1" applyAlignment="1">
      <alignment horizontal="center" vertical="center"/>
    </xf>
    <xf numFmtId="0" fontId="26" fillId="0" borderId="6" xfId="0" applyFont="1" applyBorder="1" applyAlignment="1">
      <alignment horizontal="left" vertical="center"/>
    </xf>
    <xf numFmtId="0" fontId="12" fillId="0" borderId="6" xfId="0" applyFont="1" applyBorder="1" applyAlignment="1">
      <alignment horizontal="left" vertical="center"/>
    </xf>
    <xf numFmtId="0" fontId="12" fillId="0" borderId="6" xfId="0" applyFont="1" applyBorder="1" applyAlignment="1">
      <alignment horizontal="left" vertical="center" indent="2"/>
    </xf>
    <xf numFmtId="0" fontId="2" fillId="0" borderId="6" xfId="0" applyFont="1" applyBorder="1" applyAlignment="1">
      <alignment horizontal="left" vertical="center"/>
    </xf>
    <xf numFmtId="0" fontId="25" fillId="0" borderId="6" xfId="0" applyFont="1" applyBorder="1" applyAlignment="1">
      <alignment horizontal="center"/>
    </xf>
    <xf numFmtId="0" fontId="0" fillId="0" borderId="6" xfId="0" applyFont="1" applyBorder="1" applyAlignment="1">
      <alignment horizontal="left" vertical="center" indent="2"/>
    </xf>
    <xf numFmtId="0" fontId="11" fillId="0" borderId="6" xfId="0" applyFont="1" applyBorder="1" applyAlignment="1">
      <alignment horizontal="left" vertical="center" wrapText="1"/>
    </xf>
    <xf numFmtId="0" fontId="0" fillId="0" borderId="6" xfId="0" applyFont="1" applyBorder="1" applyAlignment="1">
      <alignment horizontal="left" vertical="center"/>
    </xf>
    <xf numFmtId="0" fontId="0" fillId="0" borderId="6" xfId="0" applyBorder="1" applyAlignment="1">
      <alignment horizontal="left" vertical="center" indent="2"/>
    </xf>
    <xf numFmtId="0" fontId="0" fillId="0" borderId="6" xfId="0" applyBorder="1" applyAlignment="1">
      <alignment horizontal="left" vertical="center" wrapText="1" indent="2"/>
    </xf>
    <xf numFmtId="0" fontId="0" fillId="0" borderId="6" xfId="0" applyBorder="1" applyAlignment="1">
      <alignment horizontal="left" vertical="center"/>
    </xf>
    <xf numFmtId="0" fontId="21" fillId="2" borderId="0" xfId="0" applyFont="1" applyFill="1" applyBorder="1" applyAlignment="1">
      <alignment horizontal="left" vertical="center" wrapText="1" indent="1"/>
    </xf>
    <xf numFmtId="0" fontId="13" fillId="2" borderId="0" xfId="0" applyFont="1" applyFill="1" applyBorder="1" applyAlignment="1">
      <alignment horizontal="left" vertical="center" wrapText="1" indent="2"/>
    </xf>
    <xf numFmtId="0" fontId="8" fillId="2"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2" fontId="11" fillId="0" borderId="5" xfId="0" applyNumberFormat="1" applyFont="1" applyBorder="1" applyAlignment="1">
      <alignment horizontal="center" vertical="center" wrapText="1"/>
    </xf>
    <xf numFmtId="2" fontId="11" fillId="0" borderId="5" xfId="0" applyNumberFormat="1" applyFont="1" applyBorder="1" applyAlignment="1">
      <alignment horizontal="center" vertical="center"/>
    </xf>
    <xf numFmtId="0" fontId="4" fillId="0" borderId="22" xfId="0" applyFont="1" applyFill="1" applyBorder="1" applyAlignment="1">
      <alignment horizontal="right" vertical="center" wrapText="1"/>
    </xf>
    <xf numFmtId="0" fontId="11" fillId="0" borderId="5" xfId="0" applyFont="1" applyBorder="1" applyAlignment="1">
      <alignment horizontal="center" vertical="center" wrapText="1"/>
    </xf>
    <xf numFmtId="0" fontId="8" fillId="0" borderId="0" xfId="0" applyFont="1" applyFill="1" applyBorder="1" applyAlignment="1">
      <alignment horizontal="justify" vertical="center" wrapText="1"/>
    </xf>
    <xf numFmtId="0" fontId="8" fillId="0" borderId="0" xfId="0" applyFont="1" applyBorder="1" applyAlignment="1">
      <alignment horizontal="justify" vertical="center" wrapText="1"/>
    </xf>
    <xf numFmtId="0" fontId="0" fillId="0" borderId="0" xfId="0" applyAlignment="1">
      <alignment horizontal="justify" vertical="center" wrapText="1"/>
    </xf>
    <xf numFmtId="0" fontId="7" fillId="2" borderId="0" xfId="0" applyFont="1" applyFill="1" applyBorder="1" applyAlignment="1">
      <alignment horizontal="justify" vertical="center" wrapText="1"/>
    </xf>
    <xf numFmtId="0" fontId="8" fillId="2" borderId="0" xfId="0" quotePrefix="1" applyFont="1" applyFill="1" applyBorder="1" applyAlignment="1">
      <alignment horizontal="left" vertical="top" wrapText="1" indent="1"/>
    </xf>
    <xf numFmtId="0" fontId="8" fillId="2" borderId="0" xfId="0" applyFont="1" applyFill="1" applyBorder="1" applyAlignment="1">
      <alignment horizontal="justify" vertical="center" wrapText="1"/>
    </xf>
  </cellXfs>
  <cellStyles count="17">
    <cellStyle name="=C:\WINNT\SYSTEM32\COMMAND.COM 2 2" xfId="10"/>
    <cellStyle name="Comma" xfId="1" builtinId="3"/>
    <cellStyle name="Comma 2" xfId="5"/>
    <cellStyle name="Comma 2 2" xfId="6"/>
    <cellStyle name="Comma 3" xfId="16"/>
    <cellStyle name="Comma 5 2" xfId="12"/>
    <cellStyle name="Normal" xfId="0" builtinId="0"/>
    <cellStyle name="Normal 10 2" xfId="9"/>
    <cellStyle name="Normal 193" xfId="7"/>
    <cellStyle name="Normal 2 2" xfId="3"/>
    <cellStyle name="Normal 2 2 2 2" xfId="4"/>
    <cellStyle name="Normal 25" xfId="2"/>
    <cellStyle name="Normal 3" xfId="14"/>
    <cellStyle name="Normal 33" xfId="8"/>
    <cellStyle name="Normal 5 2" xfId="11"/>
    <cellStyle name="Normal_SEBI CLAUSE 41 3" xfId="15"/>
    <cellStyle name="Percent 2 2" xfId="13"/>
  </cellStyles>
  <dxfs count="0"/>
  <tableStyles count="0" defaultTableStyle="TableStyleMedium2" defaultPivotStyle="PivotStyleLight16"/>
  <colors>
    <mruColors>
      <color rgb="FF66FF99"/>
      <color rgb="FFEBEBE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523875</xdr:colOff>
      <xdr:row>1</xdr:row>
      <xdr:rowOff>9525</xdr:rowOff>
    </xdr:from>
    <xdr:to>
      <xdr:col>1</xdr:col>
      <xdr:colOff>1636395</xdr:colOff>
      <xdr:row>8</xdr:row>
      <xdr:rowOff>198120</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1009650" y="200025"/>
          <a:ext cx="1112520" cy="1684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314325</xdr:colOff>
      <xdr:row>0</xdr:row>
      <xdr:rowOff>19050</xdr:rowOff>
    </xdr:from>
    <xdr:to>
      <xdr:col>1</xdr:col>
      <xdr:colOff>1426845</xdr:colOff>
      <xdr:row>8</xdr:row>
      <xdr:rowOff>17145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781050" y="19050"/>
          <a:ext cx="1112520" cy="17030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15</xdr:col>
      <xdr:colOff>490713</xdr:colOff>
      <xdr:row>55</xdr:row>
      <xdr:rowOff>142875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0"/>
          <a:ext cx="9387063" cy="10620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
  <sheetViews>
    <sheetView topLeftCell="A37" zoomScale="85" zoomScaleNormal="85" workbookViewId="0">
      <selection activeCell="C48" sqref="C48"/>
    </sheetView>
  </sheetViews>
  <sheetFormatPr defaultRowHeight="15" x14ac:dyDescent="0.25"/>
  <cols>
    <col min="1" max="1" width="7.28515625" style="24" bestFit="1" customWidth="1"/>
    <col min="2" max="2" width="61" style="24" customWidth="1"/>
    <col min="3" max="3" width="16.140625" style="24" customWidth="1"/>
    <col min="4" max="4" width="14.140625" style="24" customWidth="1"/>
    <col min="5" max="5" width="16.140625" style="24" customWidth="1"/>
    <col min="6" max="6" width="17.5703125" style="24" customWidth="1"/>
    <col min="7" max="7" width="16.28515625" style="24" customWidth="1"/>
    <col min="8" max="8" width="14.85546875" style="24" customWidth="1"/>
    <col min="9" max="9" width="9.140625" style="24"/>
    <col min="10" max="11" width="14.5703125" style="24" customWidth="1"/>
    <col min="12" max="12" width="13.5703125" style="24" customWidth="1"/>
    <col min="13" max="16384" width="9.140625" style="24"/>
  </cols>
  <sheetData>
    <row r="2" spans="1:11" ht="21" customHeight="1" x14ac:dyDescent="0.25">
      <c r="A2" s="94" t="s">
        <v>19</v>
      </c>
      <c r="B2" s="95"/>
      <c r="C2" s="95"/>
      <c r="D2" s="95"/>
      <c r="E2" s="95"/>
      <c r="F2" s="95"/>
      <c r="G2" s="95"/>
      <c r="H2" s="95"/>
    </row>
    <row r="3" spans="1:11" ht="18" x14ac:dyDescent="0.25">
      <c r="A3" s="96" t="s">
        <v>20</v>
      </c>
      <c r="B3" s="96"/>
      <c r="C3" s="96"/>
      <c r="D3" s="96"/>
      <c r="E3" s="96"/>
      <c r="F3" s="96"/>
      <c r="G3" s="96"/>
      <c r="H3" s="96"/>
    </row>
    <row r="4" spans="1:11" ht="15.75" x14ac:dyDescent="0.25">
      <c r="A4" s="97" t="s">
        <v>21</v>
      </c>
      <c r="B4" s="97"/>
      <c r="C4" s="97"/>
      <c r="D4" s="97"/>
      <c r="E4" s="97"/>
      <c r="F4" s="97"/>
      <c r="G4" s="97"/>
      <c r="H4" s="97"/>
    </row>
    <row r="5" spans="1:11" ht="15.75" x14ac:dyDescent="0.25">
      <c r="A5" s="97" t="s">
        <v>22</v>
      </c>
      <c r="B5" s="97"/>
      <c r="C5" s="97"/>
      <c r="D5" s="97"/>
      <c r="E5" s="97"/>
      <c r="F5" s="97"/>
      <c r="G5" s="97"/>
      <c r="H5" s="97"/>
    </row>
    <row r="6" spans="1:11" ht="15.75" x14ac:dyDescent="0.25">
      <c r="A6" s="97" t="s">
        <v>23</v>
      </c>
      <c r="B6" s="97"/>
      <c r="C6" s="97"/>
      <c r="D6" s="97"/>
      <c r="E6" s="97"/>
      <c r="F6" s="97"/>
      <c r="G6" s="97"/>
      <c r="H6" s="97"/>
    </row>
    <row r="7" spans="1:11" ht="15.75" x14ac:dyDescent="0.25">
      <c r="A7" s="97" t="s">
        <v>24</v>
      </c>
      <c r="B7" s="97"/>
      <c r="C7" s="97"/>
      <c r="D7" s="97"/>
      <c r="E7" s="97"/>
      <c r="F7" s="97"/>
      <c r="G7" s="97"/>
      <c r="H7" s="97"/>
    </row>
    <row r="8" spans="1:11" ht="15.75" x14ac:dyDescent="0.25">
      <c r="A8" s="97" t="s">
        <v>25</v>
      </c>
      <c r="B8" s="97"/>
      <c r="C8" s="97"/>
      <c r="D8" s="97"/>
      <c r="E8" s="97"/>
      <c r="F8" s="97"/>
      <c r="G8" s="97"/>
      <c r="H8" s="97"/>
    </row>
    <row r="9" spans="1:11" ht="15.75" x14ac:dyDescent="0.25">
      <c r="A9" s="97" t="s">
        <v>26</v>
      </c>
      <c r="B9" s="97"/>
      <c r="C9" s="97"/>
      <c r="D9" s="97"/>
      <c r="E9" s="97"/>
      <c r="F9" s="97"/>
      <c r="G9" s="97"/>
      <c r="H9" s="97"/>
    </row>
    <row r="10" spans="1:11" ht="15.75" x14ac:dyDescent="0.25">
      <c r="A10" s="98"/>
      <c r="B10" s="98"/>
      <c r="C10" s="98"/>
      <c r="D10" s="98"/>
      <c r="E10" s="98"/>
      <c r="F10" s="98"/>
      <c r="G10" s="98"/>
      <c r="H10" s="98"/>
    </row>
    <row r="11" spans="1:11" ht="35.25" customHeight="1" thickBot="1" x14ac:dyDescent="0.3">
      <c r="A11" s="99" t="s">
        <v>129</v>
      </c>
      <c r="B11" s="99"/>
      <c r="C11" s="99"/>
      <c r="D11" s="99"/>
      <c r="E11" s="99"/>
      <c r="F11" s="99"/>
      <c r="G11" s="99"/>
      <c r="H11" s="99"/>
    </row>
    <row r="12" spans="1:11" ht="15.75" thickBot="1" x14ac:dyDescent="0.3">
      <c r="A12" s="100" t="s">
        <v>27</v>
      </c>
      <c r="B12" s="101"/>
      <c r="C12" s="101"/>
      <c r="D12" s="101"/>
      <c r="E12" s="101"/>
      <c r="F12" s="101"/>
      <c r="G12" s="101"/>
      <c r="H12" s="102"/>
    </row>
    <row r="13" spans="1:11" ht="34.5" customHeight="1" thickBot="1" x14ac:dyDescent="0.3">
      <c r="A13" s="88" t="s">
        <v>28</v>
      </c>
      <c r="B13" s="91" t="s">
        <v>0</v>
      </c>
      <c r="C13" s="109" t="s">
        <v>29</v>
      </c>
      <c r="D13" s="110"/>
      <c r="E13" s="111"/>
      <c r="F13" s="109" t="s">
        <v>132</v>
      </c>
      <c r="G13" s="111"/>
      <c r="H13" s="68" t="s">
        <v>106</v>
      </c>
      <c r="J13" s="103" t="s">
        <v>134</v>
      </c>
      <c r="K13" s="103" t="s">
        <v>133</v>
      </c>
    </row>
    <row r="14" spans="1:11" ht="17.25" customHeight="1" x14ac:dyDescent="0.25">
      <c r="A14" s="89"/>
      <c r="B14" s="92"/>
      <c r="C14" s="65" t="s">
        <v>104</v>
      </c>
      <c r="D14" s="65" t="s">
        <v>104</v>
      </c>
      <c r="E14" s="65" t="s">
        <v>104</v>
      </c>
      <c r="F14" s="65" t="s">
        <v>104</v>
      </c>
      <c r="G14" s="65" t="s">
        <v>104</v>
      </c>
      <c r="H14" s="67" t="s">
        <v>105</v>
      </c>
      <c r="J14" s="103"/>
      <c r="K14" s="103"/>
    </row>
    <row r="15" spans="1:11" ht="15" customHeight="1" x14ac:dyDescent="0.25">
      <c r="A15" s="89"/>
      <c r="B15" s="92"/>
      <c r="C15" s="105" t="s">
        <v>130</v>
      </c>
      <c r="D15" s="105" t="s">
        <v>107</v>
      </c>
      <c r="E15" s="105" t="s">
        <v>131</v>
      </c>
      <c r="F15" s="105" t="s">
        <v>130</v>
      </c>
      <c r="G15" s="105" t="s">
        <v>131</v>
      </c>
      <c r="H15" s="107" t="s">
        <v>108</v>
      </c>
      <c r="J15" s="103"/>
      <c r="K15" s="103"/>
    </row>
    <row r="16" spans="1:11" ht="18" customHeight="1" thickBot="1" x14ac:dyDescent="0.3">
      <c r="A16" s="90"/>
      <c r="B16" s="93"/>
      <c r="C16" s="106"/>
      <c r="D16" s="106"/>
      <c r="E16" s="106"/>
      <c r="F16" s="106"/>
      <c r="G16" s="106"/>
      <c r="H16" s="108"/>
      <c r="J16" s="104"/>
      <c r="K16" s="104"/>
    </row>
    <row r="17" spans="1:14" ht="20.100000000000001" customHeight="1" x14ac:dyDescent="0.25">
      <c r="A17" s="55" t="s">
        <v>30</v>
      </c>
      <c r="B17" s="56" t="s">
        <v>31</v>
      </c>
      <c r="C17" s="57">
        <v>1750.1083545000004</v>
      </c>
      <c r="D17" s="57">
        <v>1468.666164</v>
      </c>
      <c r="E17" s="57">
        <v>2091.7607901000001</v>
      </c>
      <c r="F17" s="57">
        <v>3218.7745185000003</v>
      </c>
      <c r="G17" s="57">
        <v>2277.7910171000003</v>
      </c>
      <c r="H17" s="58">
        <v>4422.28</v>
      </c>
      <c r="J17" s="1">
        <v>1468.666164</v>
      </c>
      <c r="K17" s="1">
        <v>186.03022700000005</v>
      </c>
      <c r="L17" s="1"/>
      <c r="M17" s="1"/>
      <c r="N17" s="1"/>
    </row>
    <row r="18" spans="1:14" ht="20.100000000000001" customHeight="1" x14ac:dyDescent="0.25">
      <c r="A18" s="62" t="s">
        <v>32</v>
      </c>
      <c r="B18" s="3" t="s">
        <v>33</v>
      </c>
      <c r="C18" s="57">
        <v>20.392329999999998</v>
      </c>
      <c r="D18" s="4">
        <v>0.36399999999999999</v>
      </c>
      <c r="E18" s="57">
        <v>44.899585000000002</v>
      </c>
      <c r="F18" s="4">
        <v>20.756329999999998</v>
      </c>
      <c r="G18" s="4">
        <v>50.035274999999999</v>
      </c>
      <c r="H18" s="5">
        <v>138.26</v>
      </c>
      <c r="J18" s="1">
        <v>0.36399999999999999</v>
      </c>
      <c r="K18" s="1">
        <v>5.1356900000000003</v>
      </c>
      <c r="L18" s="1"/>
    </row>
    <row r="19" spans="1:14" ht="20.100000000000001" customHeight="1" x14ac:dyDescent="0.25">
      <c r="A19" s="62" t="s">
        <v>34</v>
      </c>
      <c r="B19" s="3" t="s">
        <v>35</v>
      </c>
      <c r="C19" s="4">
        <v>1770.5006845000003</v>
      </c>
      <c r="D19" s="4">
        <v>1469.030164</v>
      </c>
      <c r="E19" s="4">
        <v>2136.6603751000002</v>
      </c>
      <c r="F19" s="4">
        <v>3239.5308485000005</v>
      </c>
      <c r="G19" s="4">
        <v>2327.8262921000005</v>
      </c>
      <c r="H19" s="5">
        <v>4560.54</v>
      </c>
      <c r="J19" s="1">
        <v>1469.030164</v>
      </c>
      <c r="K19" s="1">
        <v>191.16591700000006</v>
      </c>
      <c r="L19" s="1"/>
    </row>
    <row r="20" spans="1:14" ht="20.100000000000001" customHeight="1" x14ac:dyDescent="0.25">
      <c r="A20" s="62" t="s">
        <v>36</v>
      </c>
      <c r="B20" s="3" t="s">
        <v>37</v>
      </c>
      <c r="C20" s="4"/>
      <c r="D20" s="4"/>
      <c r="E20" s="4"/>
      <c r="F20" s="4"/>
      <c r="G20" s="4"/>
      <c r="H20" s="5"/>
      <c r="J20" s="1"/>
      <c r="K20" s="1"/>
      <c r="L20" s="1"/>
    </row>
    <row r="21" spans="1:14" ht="20.100000000000001" customHeight="1" x14ac:dyDescent="0.25">
      <c r="A21" s="62"/>
      <c r="B21" s="13" t="s">
        <v>116</v>
      </c>
      <c r="C21" s="57">
        <v>1473.0914005</v>
      </c>
      <c r="D21" s="4">
        <v>1333.8524063999998</v>
      </c>
      <c r="E21" s="57">
        <v>1637.6084524999997</v>
      </c>
      <c r="F21" s="4">
        <v>2806.9438068999998</v>
      </c>
      <c r="G21" s="4">
        <v>1781.4901458999998</v>
      </c>
      <c r="H21" s="5">
        <v>3454.91</v>
      </c>
      <c r="J21" s="1">
        <v>1333.8524063999998</v>
      </c>
      <c r="K21" s="1">
        <v>143.88169340000005</v>
      </c>
      <c r="L21" s="1"/>
    </row>
    <row r="22" spans="1:14" ht="20.100000000000001" customHeight="1" x14ac:dyDescent="0.25">
      <c r="A22" s="62"/>
      <c r="B22" s="13" t="s">
        <v>117</v>
      </c>
      <c r="C22" s="57">
        <v>0</v>
      </c>
      <c r="D22" s="4">
        <v>0</v>
      </c>
      <c r="E22" s="57">
        <v>0</v>
      </c>
      <c r="F22" s="4">
        <v>0</v>
      </c>
      <c r="G22" s="4">
        <v>0</v>
      </c>
      <c r="H22" s="5">
        <v>0</v>
      </c>
      <c r="J22" s="1">
        <v>0</v>
      </c>
      <c r="K22" s="1">
        <v>0</v>
      </c>
      <c r="L22" s="1"/>
    </row>
    <row r="23" spans="1:14" ht="35.450000000000003" customHeight="1" x14ac:dyDescent="0.25">
      <c r="A23" s="62"/>
      <c r="B23" s="50" t="s">
        <v>118</v>
      </c>
      <c r="C23" s="64">
        <v>-77.969087900000062</v>
      </c>
      <c r="D23" s="6">
        <v>44.718409300000069</v>
      </c>
      <c r="E23" s="57">
        <v>64.567226600000112</v>
      </c>
      <c r="F23" s="6">
        <v>-33.250678599999993</v>
      </c>
      <c r="G23" s="6">
        <v>14.981204800000041</v>
      </c>
      <c r="H23" s="10">
        <v>66.84</v>
      </c>
      <c r="J23" s="1">
        <v>44.718409300000069</v>
      </c>
      <c r="K23" s="1">
        <v>-49.586021800000069</v>
      </c>
      <c r="L23" s="1"/>
    </row>
    <row r="24" spans="1:14" ht="20.100000000000001" customHeight="1" x14ac:dyDescent="0.25">
      <c r="A24" s="62"/>
      <c r="B24" s="13" t="s">
        <v>119</v>
      </c>
      <c r="C24" s="57">
        <v>75.037729999999996</v>
      </c>
      <c r="D24" s="4">
        <v>80.610200000000006</v>
      </c>
      <c r="E24" s="57">
        <v>92.499344999999991</v>
      </c>
      <c r="F24" s="4">
        <v>155.64793</v>
      </c>
      <c r="G24" s="4">
        <v>176.08553499999999</v>
      </c>
      <c r="H24" s="5">
        <v>355</v>
      </c>
      <c r="J24" s="1">
        <v>80.610200000000006</v>
      </c>
      <c r="K24" s="1">
        <v>83.586190000000002</v>
      </c>
      <c r="L24" s="1"/>
    </row>
    <row r="25" spans="1:14" ht="20.100000000000001" customHeight="1" x14ac:dyDescent="0.25">
      <c r="A25" s="62"/>
      <c r="B25" s="13" t="s">
        <v>120</v>
      </c>
      <c r="C25" s="57">
        <v>56.901628000000009</v>
      </c>
      <c r="D25" s="4">
        <v>59.465205199999993</v>
      </c>
      <c r="E25" s="57">
        <v>67.343714700000007</v>
      </c>
      <c r="F25" s="4">
        <v>116.3668332</v>
      </c>
      <c r="G25" s="4">
        <v>141.3372828</v>
      </c>
      <c r="H25" s="5">
        <v>246.94</v>
      </c>
      <c r="I25" s="1"/>
      <c r="J25" s="1">
        <v>59.465205199999993</v>
      </c>
      <c r="K25" s="1">
        <v>73.99356809999999</v>
      </c>
      <c r="L25" s="1"/>
    </row>
    <row r="26" spans="1:14" ht="20.100000000000001" customHeight="1" x14ac:dyDescent="0.25">
      <c r="A26" s="62"/>
      <c r="B26" s="13" t="s">
        <v>121</v>
      </c>
      <c r="C26" s="57">
        <v>11.530625300000004</v>
      </c>
      <c r="D26" s="4">
        <v>10.315709999999999</v>
      </c>
      <c r="E26" s="57">
        <v>10.419749999999999</v>
      </c>
      <c r="F26" s="4">
        <v>21.846335300000003</v>
      </c>
      <c r="G26" s="4">
        <v>20.162939999999999</v>
      </c>
      <c r="H26" s="5">
        <v>40.96</v>
      </c>
      <c r="J26" s="1">
        <v>10.315709999999999</v>
      </c>
      <c r="K26" s="1">
        <v>9.7431900000000002</v>
      </c>
      <c r="L26" s="1"/>
    </row>
    <row r="27" spans="1:14" ht="20.100000000000001" customHeight="1" x14ac:dyDescent="0.25">
      <c r="A27" s="62"/>
      <c r="B27" s="13" t="s">
        <v>122</v>
      </c>
      <c r="C27" s="57">
        <v>98.818356399999999</v>
      </c>
      <c r="D27" s="4">
        <v>37.802688799999999</v>
      </c>
      <c r="E27" s="57">
        <v>96.235454099999998</v>
      </c>
      <c r="F27" s="4">
        <v>136.6210452</v>
      </c>
      <c r="G27" s="4">
        <v>153.29975659999999</v>
      </c>
      <c r="H27" s="5">
        <v>353.62</v>
      </c>
      <c r="J27" s="1">
        <v>37.802688799999999</v>
      </c>
      <c r="K27" s="1">
        <v>57.064302499999997</v>
      </c>
      <c r="L27" s="1"/>
    </row>
    <row r="28" spans="1:14" ht="20.100000000000001" customHeight="1" x14ac:dyDescent="0.25">
      <c r="A28" s="62"/>
      <c r="B28" s="13" t="s">
        <v>123</v>
      </c>
      <c r="C28" s="57">
        <v>1637.4106523000005</v>
      </c>
      <c r="D28" s="4">
        <v>1566.7646196999999</v>
      </c>
      <c r="E28" s="4">
        <v>1968.6739428999997</v>
      </c>
      <c r="F28" s="4">
        <v>3204.1752720000004</v>
      </c>
      <c r="G28" s="4">
        <v>2287.3468650999998</v>
      </c>
      <c r="H28" s="5">
        <v>4518.2700000000004</v>
      </c>
      <c r="J28" s="1">
        <v>1566.7646196999999</v>
      </c>
      <c r="K28" s="1">
        <v>318.67292220000002</v>
      </c>
      <c r="L28" s="1"/>
    </row>
    <row r="29" spans="1:14" ht="20.100000000000001" customHeight="1" x14ac:dyDescent="0.25">
      <c r="A29" s="62" t="s">
        <v>38</v>
      </c>
      <c r="B29" s="43" t="s">
        <v>39</v>
      </c>
      <c r="C29" s="57">
        <v>133.08003220000089</v>
      </c>
      <c r="D29" s="6">
        <v>-97.734455699999927</v>
      </c>
      <c r="E29" s="57">
        <v>168.0064322000004</v>
      </c>
      <c r="F29" s="6">
        <v>35.345576500000952</v>
      </c>
      <c r="G29" s="6">
        <v>40.469427000000479</v>
      </c>
      <c r="H29" s="10">
        <v>42.27</v>
      </c>
      <c r="J29" s="1">
        <v>-97.734455699999927</v>
      </c>
      <c r="K29" s="1">
        <v>-127.53700519999992</v>
      </c>
      <c r="L29" s="1"/>
    </row>
    <row r="30" spans="1:14" ht="20.100000000000001" customHeight="1" x14ac:dyDescent="0.25">
      <c r="A30" s="62" t="s">
        <v>40</v>
      </c>
      <c r="B30" s="3" t="s">
        <v>41</v>
      </c>
      <c r="C30" s="57">
        <v>0</v>
      </c>
      <c r="D30" s="4">
        <v>0</v>
      </c>
      <c r="E30" s="57">
        <v>0</v>
      </c>
      <c r="F30" s="4">
        <v>0</v>
      </c>
      <c r="G30" s="4">
        <v>0</v>
      </c>
      <c r="H30" s="10">
        <v>0</v>
      </c>
      <c r="J30" s="1">
        <v>0</v>
      </c>
      <c r="K30" s="1">
        <v>0</v>
      </c>
      <c r="L30" s="1"/>
    </row>
    <row r="31" spans="1:14" ht="20.100000000000001" customHeight="1" x14ac:dyDescent="0.25">
      <c r="A31" s="62" t="s">
        <v>42</v>
      </c>
      <c r="B31" s="3" t="s">
        <v>43</v>
      </c>
      <c r="C31" s="57">
        <v>133.08003220000089</v>
      </c>
      <c r="D31" s="6">
        <v>-97.734455699999927</v>
      </c>
      <c r="E31" s="57">
        <v>168.0064322000004</v>
      </c>
      <c r="F31" s="6">
        <v>35.345576500000952</v>
      </c>
      <c r="G31" s="6">
        <v>40.469427000000479</v>
      </c>
      <c r="H31" s="10">
        <v>42.27</v>
      </c>
      <c r="J31" s="1">
        <v>-97.734455699999927</v>
      </c>
      <c r="K31" s="1">
        <v>-127.53700519999992</v>
      </c>
      <c r="L31" s="1"/>
    </row>
    <row r="32" spans="1:14" ht="20.100000000000001" customHeight="1" x14ac:dyDescent="0.25">
      <c r="A32" s="62" t="s">
        <v>44</v>
      </c>
      <c r="B32" s="3" t="s">
        <v>45</v>
      </c>
      <c r="C32" s="57">
        <v>0</v>
      </c>
      <c r="D32" s="4">
        <v>0</v>
      </c>
      <c r="E32" s="57">
        <v>0</v>
      </c>
      <c r="F32" s="4">
        <v>0</v>
      </c>
      <c r="G32" s="4">
        <v>0</v>
      </c>
      <c r="H32" s="10">
        <v>0</v>
      </c>
      <c r="J32" s="1">
        <v>0</v>
      </c>
      <c r="K32" s="1">
        <v>0</v>
      </c>
      <c r="L32" s="1"/>
    </row>
    <row r="33" spans="1:13" ht="20.100000000000001" customHeight="1" x14ac:dyDescent="0.25">
      <c r="A33" s="62" t="s">
        <v>46</v>
      </c>
      <c r="B33" s="3" t="s">
        <v>47</v>
      </c>
      <c r="C33" s="57">
        <v>133.08003220000089</v>
      </c>
      <c r="D33" s="6">
        <v>-97.734455699999927</v>
      </c>
      <c r="E33" s="57">
        <v>168.0064322000004</v>
      </c>
      <c r="F33" s="6">
        <v>35.345576500000952</v>
      </c>
      <c r="G33" s="6">
        <v>40.469427000000479</v>
      </c>
      <c r="H33" s="10">
        <v>42.27</v>
      </c>
      <c r="J33" s="1">
        <v>-97.734455699999927</v>
      </c>
      <c r="K33" s="1">
        <v>-127.53700519999992</v>
      </c>
      <c r="L33" s="1"/>
    </row>
    <row r="34" spans="1:13" ht="20.100000000000001" customHeight="1" x14ac:dyDescent="0.25">
      <c r="A34" s="62" t="s">
        <v>48</v>
      </c>
      <c r="B34" s="3" t="s">
        <v>124</v>
      </c>
      <c r="C34" s="4"/>
      <c r="D34" s="4"/>
      <c r="E34" s="4"/>
      <c r="F34" s="4"/>
      <c r="G34" s="4"/>
      <c r="H34" s="5"/>
      <c r="J34" s="1"/>
      <c r="K34" s="1"/>
      <c r="L34" s="1"/>
    </row>
    <row r="35" spans="1:13" ht="20.100000000000001" customHeight="1" x14ac:dyDescent="0.25">
      <c r="A35" s="62"/>
      <c r="B35" s="3" t="s">
        <v>49</v>
      </c>
      <c r="C35" s="57">
        <v>7.7572400000000004</v>
      </c>
      <c r="D35" s="6">
        <v>0</v>
      </c>
      <c r="E35" s="57">
        <v>10.94293</v>
      </c>
      <c r="F35" s="6">
        <v>7.7572400000000004</v>
      </c>
      <c r="G35" s="6">
        <v>10.94293</v>
      </c>
      <c r="H35" s="5">
        <v>13.5</v>
      </c>
      <c r="J35" s="1">
        <v>0</v>
      </c>
      <c r="K35" s="1">
        <v>0</v>
      </c>
      <c r="L35" s="1"/>
    </row>
    <row r="36" spans="1:13" ht="20.100000000000001" customHeight="1" x14ac:dyDescent="0.25">
      <c r="A36" s="62"/>
      <c r="B36" s="3" t="s">
        <v>50</v>
      </c>
      <c r="C36" s="57">
        <v>0</v>
      </c>
      <c r="D36" s="6">
        <v>0</v>
      </c>
      <c r="E36" s="57">
        <v>2.11</v>
      </c>
      <c r="F36" s="6">
        <v>0</v>
      </c>
      <c r="G36" s="6">
        <v>2.11</v>
      </c>
      <c r="H36" s="7">
        <v>-15.81</v>
      </c>
      <c r="J36" s="1">
        <v>0</v>
      </c>
      <c r="K36" s="1">
        <v>0</v>
      </c>
      <c r="L36" s="1"/>
    </row>
    <row r="37" spans="1:13" ht="20.100000000000001" customHeight="1" x14ac:dyDescent="0.25">
      <c r="A37" s="62"/>
      <c r="B37" s="3" t="s">
        <v>125</v>
      </c>
      <c r="C37" s="57">
        <v>0</v>
      </c>
      <c r="D37" s="6">
        <v>0</v>
      </c>
      <c r="E37" s="57">
        <v>0</v>
      </c>
      <c r="F37" s="6">
        <v>0</v>
      </c>
      <c r="G37" s="6">
        <v>0</v>
      </c>
      <c r="H37" s="7">
        <v>0</v>
      </c>
      <c r="J37" s="1">
        <v>0</v>
      </c>
      <c r="K37" s="1">
        <v>0</v>
      </c>
      <c r="L37" s="1"/>
    </row>
    <row r="38" spans="1:13" ht="20.100000000000001" customHeight="1" x14ac:dyDescent="0.25">
      <c r="A38" s="62"/>
      <c r="B38" s="3" t="s">
        <v>126</v>
      </c>
      <c r="C38" s="57">
        <v>7.7572400000000004</v>
      </c>
      <c r="D38" s="6">
        <v>0</v>
      </c>
      <c r="E38" s="57">
        <v>13.05293</v>
      </c>
      <c r="F38" s="6">
        <v>7.7572400000000004</v>
      </c>
      <c r="G38" s="6">
        <v>13.05293</v>
      </c>
      <c r="H38" s="7">
        <v>-2.3100000000000005</v>
      </c>
      <c r="J38" s="1">
        <v>0</v>
      </c>
      <c r="K38" s="1">
        <v>0</v>
      </c>
      <c r="L38" s="1"/>
    </row>
    <row r="39" spans="1:13" ht="20.100000000000001" customHeight="1" x14ac:dyDescent="0.25">
      <c r="A39" s="62" t="s">
        <v>51</v>
      </c>
      <c r="B39" s="13" t="s">
        <v>52</v>
      </c>
      <c r="C39" s="57">
        <v>125.32279220000088</v>
      </c>
      <c r="D39" s="6">
        <v>-97.734455699999927</v>
      </c>
      <c r="E39" s="57">
        <v>154.9535022000004</v>
      </c>
      <c r="F39" s="6">
        <v>27.588336500000953</v>
      </c>
      <c r="G39" s="6">
        <v>27.416497000000479</v>
      </c>
      <c r="H39" s="10">
        <v>44.580000000000005</v>
      </c>
      <c r="J39" s="1">
        <v>-97.734455699999927</v>
      </c>
      <c r="K39" s="1">
        <v>-127.53700519999992</v>
      </c>
      <c r="L39" s="1"/>
    </row>
    <row r="40" spans="1:13" ht="20.100000000000001" customHeight="1" x14ac:dyDescent="0.25">
      <c r="A40" s="62" t="s">
        <v>53</v>
      </c>
      <c r="B40" s="13" t="s">
        <v>13</v>
      </c>
      <c r="C40" s="6"/>
      <c r="D40" s="6"/>
      <c r="E40" s="6"/>
      <c r="F40" s="6"/>
      <c r="G40" s="6"/>
      <c r="H40" s="10"/>
      <c r="J40" s="1"/>
      <c r="K40" s="1"/>
      <c r="L40" s="1"/>
    </row>
    <row r="41" spans="1:13" ht="20.100000000000001" customHeight="1" x14ac:dyDescent="0.25">
      <c r="A41" s="62"/>
      <c r="B41" s="13" t="s">
        <v>111</v>
      </c>
      <c r="C41" s="57">
        <v>-0.26000000000000023</v>
      </c>
      <c r="D41" s="6">
        <v>2.37</v>
      </c>
      <c r="E41" s="57">
        <v>-0.67999999999999994</v>
      </c>
      <c r="F41" s="6">
        <v>2.11</v>
      </c>
      <c r="G41" s="6">
        <v>0.96</v>
      </c>
      <c r="H41" s="10">
        <v>-0.79</v>
      </c>
      <c r="J41" s="1">
        <v>2.37</v>
      </c>
      <c r="K41" s="1">
        <v>1.64</v>
      </c>
      <c r="L41" s="1"/>
    </row>
    <row r="42" spans="1:13" ht="20.100000000000001" customHeight="1" x14ac:dyDescent="0.25">
      <c r="A42" s="62"/>
      <c r="B42" s="13" t="s">
        <v>112</v>
      </c>
      <c r="C42" s="57">
        <v>0</v>
      </c>
      <c r="D42" s="6">
        <v>0</v>
      </c>
      <c r="E42" s="57">
        <v>0</v>
      </c>
      <c r="F42" s="6">
        <v>0</v>
      </c>
      <c r="G42" s="6">
        <v>0</v>
      </c>
      <c r="H42" s="10">
        <v>-2.0499999999999998</v>
      </c>
      <c r="J42" s="1">
        <v>0</v>
      </c>
      <c r="K42" s="1">
        <v>0</v>
      </c>
      <c r="L42" s="1"/>
    </row>
    <row r="43" spans="1:13" ht="20.100000000000001" customHeight="1" x14ac:dyDescent="0.25">
      <c r="A43" s="62"/>
      <c r="B43" s="13" t="s">
        <v>113</v>
      </c>
      <c r="C43" s="57">
        <v>-6.0000000000000053E-2</v>
      </c>
      <c r="D43" s="6">
        <v>0.54</v>
      </c>
      <c r="E43" s="57">
        <v>0.06</v>
      </c>
      <c r="F43" s="6">
        <v>0.48</v>
      </c>
      <c r="G43" s="6">
        <v>0.04</v>
      </c>
      <c r="H43" s="10">
        <v>0.79</v>
      </c>
      <c r="J43" s="1">
        <v>0.54</v>
      </c>
      <c r="K43" s="1">
        <v>-0.02</v>
      </c>
      <c r="L43" s="1"/>
    </row>
    <row r="44" spans="1:13" ht="20.100000000000001" customHeight="1" x14ac:dyDescent="0.25">
      <c r="A44" s="62"/>
      <c r="B44" s="13" t="s">
        <v>114</v>
      </c>
      <c r="C44" s="57">
        <v>-0.32000000000000028</v>
      </c>
      <c r="D44" s="6">
        <v>2.91</v>
      </c>
      <c r="E44" s="57">
        <v>-0.61999999999999988</v>
      </c>
      <c r="F44" s="6">
        <v>2.59</v>
      </c>
      <c r="G44" s="6">
        <v>1</v>
      </c>
      <c r="H44" s="10">
        <v>-2.0499999999999998</v>
      </c>
      <c r="J44" s="1">
        <v>2.91</v>
      </c>
      <c r="K44" s="1">
        <v>1.6199999999999999</v>
      </c>
      <c r="L44" s="1"/>
    </row>
    <row r="45" spans="1:13" ht="20.100000000000001" customHeight="1" x14ac:dyDescent="0.25">
      <c r="A45" s="62" t="s">
        <v>98</v>
      </c>
      <c r="B45" s="13" t="s">
        <v>115</v>
      </c>
      <c r="C45" s="57">
        <v>125.00286113220088</v>
      </c>
      <c r="D45" s="6">
        <v>-94.822981492199929</v>
      </c>
      <c r="E45" s="57">
        <v>154.34335490000041</v>
      </c>
      <c r="F45" s="6">
        <v>30.179879640000955</v>
      </c>
      <c r="G45" s="6">
        <v>28.420337000000476</v>
      </c>
      <c r="H45" s="10">
        <v>42.53</v>
      </c>
      <c r="J45" s="1">
        <v>-94.822981492199929</v>
      </c>
      <c r="K45" s="1">
        <v>-125.92301789999992</v>
      </c>
      <c r="L45" s="1"/>
    </row>
    <row r="46" spans="1:13" ht="24.75" customHeight="1" x14ac:dyDescent="0.25">
      <c r="A46" s="62" t="s">
        <v>98</v>
      </c>
      <c r="B46" s="43" t="s">
        <v>55</v>
      </c>
      <c r="C46" s="6">
        <v>430.02</v>
      </c>
      <c r="D46" s="6">
        <v>430.02</v>
      </c>
      <c r="E46" s="6">
        <v>430.02</v>
      </c>
      <c r="F46" s="6">
        <v>430.02</v>
      </c>
      <c r="G46" s="6">
        <v>430.02</v>
      </c>
      <c r="H46" s="7">
        <v>430.02</v>
      </c>
      <c r="J46" s="1">
        <v>430.02</v>
      </c>
      <c r="K46" s="1">
        <v>430.02</v>
      </c>
      <c r="L46" s="1"/>
      <c r="M46" s="2"/>
    </row>
    <row r="47" spans="1:13" ht="22.5" customHeight="1" x14ac:dyDescent="0.25">
      <c r="A47" s="62" t="s">
        <v>54</v>
      </c>
      <c r="B47" s="3" t="s">
        <v>57</v>
      </c>
      <c r="C47" s="8" t="s">
        <v>58</v>
      </c>
      <c r="D47" s="8" t="s">
        <v>58</v>
      </c>
      <c r="E47" s="8" t="s">
        <v>58</v>
      </c>
      <c r="F47" s="8" t="s">
        <v>58</v>
      </c>
      <c r="G47" s="8" t="s">
        <v>58</v>
      </c>
      <c r="H47" s="16">
        <v>554.76</v>
      </c>
      <c r="J47" s="1" t="s">
        <v>58</v>
      </c>
      <c r="K47" s="1" t="s">
        <v>58</v>
      </c>
      <c r="L47" s="1"/>
    </row>
    <row r="48" spans="1:13" ht="28.5" customHeight="1" x14ac:dyDescent="0.25">
      <c r="A48" s="62" t="s">
        <v>56</v>
      </c>
      <c r="B48" s="3" t="s">
        <v>100</v>
      </c>
      <c r="C48" s="8" t="s">
        <v>58</v>
      </c>
      <c r="D48" s="8" t="s">
        <v>58</v>
      </c>
      <c r="E48" s="8" t="s">
        <v>58</v>
      </c>
      <c r="F48" s="8" t="s">
        <v>58</v>
      </c>
      <c r="G48" s="8" t="s">
        <v>58</v>
      </c>
      <c r="H48" s="16" t="s">
        <v>58</v>
      </c>
      <c r="J48" s="54" t="s">
        <v>58</v>
      </c>
      <c r="K48" s="54" t="s">
        <v>58</v>
      </c>
      <c r="L48" s="1"/>
      <c r="M48" s="2"/>
    </row>
    <row r="49" spans="1:12" ht="18.75" customHeight="1" x14ac:dyDescent="0.25">
      <c r="A49" s="14"/>
      <c r="B49" s="3" t="s">
        <v>59</v>
      </c>
      <c r="C49" s="11">
        <v>2.9143479884656736</v>
      </c>
      <c r="D49" s="11">
        <v>-2.2727886075066261</v>
      </c>
      <c r="E49" s="57">
        <v>3.603521282731045</v>
      </c>
      <c r="F49" s="11">
        <v>0.6415593809590473</v>
      </c>
      <c r="G49" s="11">
        <v>0.63768236361100594</v>
      </c>
      <c r="H49" s="12">
        <v>1.0366959676294127</v>
      </c>
      <c r="J49" s="1">
        <v>-2.2727886075066261</v>
      </c>
      <c r="K49" s="1">
        <v>-2.9658389191200389</v>
      </c>
      <c r="L49" s="1"/>
    </row>
    <row r="50" spans="1:12" ht="18.600000000000001" customHeight="1" thickBot="1" x14ac:dyDescent="0.3">
      <c r="A50" s="63"/>
      <c r="B50" s="18" t="s">
        <v>60</v>
      </c>
      <c r="C50" s="17">
        <v>2.9143479884656736</v>
      </c>
      <c r="D50" s="17">
        <v>-2.2727886075066261</v>
      </c>
      <c r="E50" s="66">
        <v>3.603521282731045</v>
      </c>
      <c r="F50" s="17">
        <v>0.6415593809590473</v>
      </c>
      <c r="G50" s="17">
        <v>0.63768236361100594</v>
      </c>
      <c r="H50" s="60">
        <v>1.0366959676294127</v>
      </c>
      <c r="J50" s="1">
        <v>-2.2727886075066261</v>
      </c>
      <c r="K50" s="1">
        <v>-2.9658389191200389</v>
      </c>
      <c r="L50" s="1"/>
    </row>
    <row r="51" spans="1:12" ht="65.25" customHeight="1" x14ac:dyDescent="0.25">
      <c r="A51" s="19">
        <v>1</v>
      </c>
      <c r="B51" s="114" t="s">
        <v>150</v>
      </c>
      <c r="C51" s="114"/>
      <c r="D51" s="114"/>
      <c r="E51" s="114"/>
      <c r="F51" s="114"/>
      <c r="G51" s="114"/>
      <c r="H51" s="114"/>
      <c r="J51" s="1">
        <v>1.37</v>
      </c>
      <c r="K51" s="1">
        <v>3.8407055439282036</v>
      </c>
      <c r="L51" s="1"/>
    </row>
    <row r="52" spans="1:12" ht="36" customHeight="1" x14ac:dyDescent="0.25">
      <c r="A52" s="47">
        <v>2</v>
      </c>
      <c r="B52" s="115" t="s">
        <v>147</v>
      </c>
      <c r="C52" s="115"/>
      <c r="D52" s="115"/>
      <c r="E52" s="115"/>
      <c r="F52" s="115"/>
      <c r="G52" s="115"/>
      <c r="H52" s="115"/>
      <c r="L52" s="1"/>
    </row>
    <row r="53" spans="1:12" ht="48.75" customHeight="1" x14ac:dyDescent="0.25">
      <c r="A53" s="52">
        <v>3</v>
      </c>
      <c r="B53" s="116" t="s">
        <v>61</v>
      </c>
      <c r="C53" s="116"/>
      <c r="D53" s="116"/>
      <c r="E53" s="116"/>
      <c r="F53" s="116"/>
      <c r="G53" s="116"/>
      <c r="H53" s="116"/>
    </row>
    <row r="54" spans="1:12" ht="51.75" customHeight="1" x14ac:dyDescent="0.25">
      <c r="A54" s="52">
        <v>4</v>
      </c>
      <c r="B54" s="116" t="s">
        <v>109</v>
      </c>
      <c r="C54" s="116"/>
      <c r="D54" s="116"/>
      <c r="E54" s="116"/>
      <c r="F54" s="116"/>
      <c r="G54" s="116"/>
      <c r="H54" s="116"/>
    </row>
    <row r="55" spans="1:12" ht="21.75" customHeight="1" x14ac:dyDescent="0.25">
      <c r="A55" s="52">
        <v>5</v>
      </c>
      <c r="B55" s="116" t="s">
        <v>99</v>
      </c>
      <c r="C55" s="116"/>
      <c r="D55" s="116"/>
      <c r="E55" s="116"/>
      <c r="F55" s="116"/>
      <c r="G55" s="116"/>
      <c r="H55" s="116"/>
    </row>
    <row r="56" spans="1:12" ht="18.75" customHeight="1" x14ac:dyDescent="0.25">
      <c r="A56" s="51"/>
      <c r="B56" s="15"/>
      <c r="C56" s="15"/>
      <c r="D56" s="15"/>
      <c r="E56" s="15"/>
      <c r="F56" s="15"/>
      <c r="G56" s="15"/>
      <c r="H56" s="15"/>
    </row>
    <row r="57" spans="1:12" ht="15.75" x14ac:dyDescent="0.25">
      <c r="A57" s="22"/>
      <c r="B57" s="23"/>
      <c r="C57" s="9"/>
      <c r="D57" s="9"/>
      <c r="E57" s="9"/>
      <c r="F57" s="9"/>
      <c r="G57" s="113" t="s">
        <v>62</v>
      </c>
      <c r="H57" s="113"/>
    </row>
    <row r="58" spans="1:12" ht="15.75" x14ac:dyDescent="0.25">
      <c r="A58" s="22"/>
      <c r="B58" s="23"/>
      <c r="C58" s="53"/>
      <c r="D58" s="61"/>
      <c r="E58" s="61"/>
      <c r="F58" s="53"/>
      <c r="G58" s="9"/>
      <c r="H58" s="9"/>
    </row>
    <row r="59" spans="1:12" ht="15.75" x14ac:dyDescent="0.25">
      <c r="A59" s="112"/>
      <c r="B59" s="112"/>
      <c r="C59" s="9"/>
      <c r="D59" s="9"/>
      <c r="E59" s="9"/>
      <c r="F59" s="9"/>
      <c r="G59" s="98" t="s">
        <v>14</v>
      </c>
      <c r="H59" s="98"/>
    </row>
    <row r="60" spans="1:12" ht="15.75" x14ac:dyDescent="0.25">
      <c r="A60" s="112" t="s">
        <v>63</v>
      </c>
      <c r="B60" s="112"/>
      <c r="C60" s="9"/>
      <c r="D60" s="9"/>
      <c r="E60" s="9"/>
      <c r="F60" s="9"/>
      <c r="G60" s="113" t="s">
        <v>15</v>
      </c>
      <c r="H60" s="113"/>
    </row>
    <row r="61" spans="1:12" ht="15.75" x14ac:dyDescent="0.25">
      <c r="A61" s="112" t="s">
        <v>135</v>
      </c>
      <c r="B61" s="112"/>
      <c r="C61" s="9"/>
      <c r="D61" s="9"/>
      <c r="E61" s="9"/>
      <c r="F61" s="9"/>
      <c r="G61" s="113" t="s">
        <v>16</v>
      </c>
      <c r="H61" s="113"/>
    </row>
    <row r="63" spans="1:12" x14ac:dyDescent="0.25">
      <c r="I63" s="2"/>
    </row>
  </sheetData>
  <mergeCells count="35">
    <mergeCell ref="A61:B61"/>
    <mergeCell ref="G61:H61"/>
    <mergeCell ref="B51:H51"/>
    <mergeCell ref="B52:H52"/>
    <mergeCell ref="B53:H53"/>
    <mergeCell ref="B54:H54"/>
    <mergeCell ref="B55:H55"/>
    <mergeCell ref="G57:H57"/>
    <mergeCell ref="A59:B59"/>
    <mergeCell ref="G59:H59"/>
    <mergeCell ref="A60:B60"/>
    <mergeCell ref="G60:H60"/>
    <mergeCell ref="J13:J16"/>
    <mergeCell ref="K13:K16"/>
    <mergeCell ref="C15:C16"/>
    <mergeCell ref="F15:F16"/>
    <mergeCell ref="G15:G16"/>
    <mergeCell ref="H15:H16"/>
    <mergeCell ref="D15:D16"/>
    <mergeCell ref="C13:E13"/>
    <mergeCell ref="E15:E16"/>
    <mergeCell ref="F13:G13"/>
    <mergeCell ref="A13:A16"/>
    <mergeCell ref="B13:B16"/>
    <mergeCell ref="A2:H2"/>
    <mergeCell ref="A3:H3"/>
    <mergeCell ref="A4:H4"/>
    <mergeCell ref="A5:H5"/>
    <mergeCell ref="A6:H6"/>
    <mergeCell ref="A7:H7"/>
    <mergeCell ref="A8:H8"/>
    <mergeCell ref="A9:H9"/>
    <mergeCell ref="A10:H10"/>
    <mergeCell ref="A11:H11"/>
    <mergeCell ref="A12:H12"/>
  </mergeCells>
  <pageMargins left="0.45" right="0.2" top="0.4" bottom="0.25" header="0.3" footer="0.3"/>
  <pageSetup paperSize="9" scale="6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1"/>
  <sheetViews>
    <sheetView workbookViewId="0">
      <selection activeCell="C14" sqref="C14"/>
    </sheetView>
  </sheetViews>
  <sheetFormatPr defaultRowHeight="15" x14ac:dyDescent="0.25"/>
  <cols>
    <col min="1" max="1" width="9.140625" style="24"/>
    <col min="2" max="2" width="51.28515625" style="24" customWidth="1"/>
    <col min="3" max="3" width="25.7109375" style="24" customWidth="1"/>
    <col min="4" max="4" width="27.85546875" style="24" customWidth="1"/>
    <col min="5" max="16384" width="9.140625" style="24"/>
  </cols>
  <sheetData>
    <row r="1" spans="1:4" ht="15.75" x14ac:dyDescent="0.25">
      <c r="A1" s="20"/>
      <c r="B1" s="20"/>
      <c r="C1" s="119" t="s">
        <v>12</v>
      </c>
      <c r="D1" s="119"/>
    </row>
    <row r="2" spans="1:4" ht="15.75" x14ac:dyDescent="0.25">
      <c r="A2" s="120" t="s">
        <v>64</v>
      </c>
      <c r="B2" s="120"/>
      <c r="C2" s="120"/>
      <c r="D2" s="120"/>
    </row>
    <row r="3" spans="1:4" ht="16.5" thickBot="1" x14ac:dyDescent="0.3">
      <c r="A3" s="124" t="s">
        <v>101</v>
      </c>
      <c r="B3" s="124"/>
      <c r="C3" s="124"/>
      <c r="D3" s="124"/>
    </row>
    <row r="4" spans="1:4" ht="15.75" x14ac:dyDescent="0.25">
      <c r="A4" s="121" t="s">
        <v>0</v>
      </c>
      <c r="B4" s="122"/>
      <c r="C4" s="25" t="s">
        <v>65</v>
      </c>
      <c r="D4" s="26" t="s">
        <v>65</v>
      </c>
    </row>
    <row r="5" spans="1:4" ht="15.75" x14ac:dyDescent="0.25">
      <c r="A5" s="123"/>
      <c r="B5" s="118"/>
      <c r="C5" s="27" t="s">
        <v>136</v>
      </c>
      <c r="D5" s="27" t="s">
        <v>137</v>
      </c>
    </row>
    <row r="6" spans="1:4" ht="15.75" x14ac:dyDescent="0.25">
      <c r="A6" s="117" t="s">
        <v>1</v>
      </c>
      <c r="B6" s="118"/>
      <c r="C6" s="28"/>
      <c r="D6" s="29"/>
    </row>
    <row r="7" spans="1:4" ht="15.75" x14ac:dyDescent="0.25">
      <c r="A7" s="117" t="s">
        <v>2</v>
      </c>
      <c r="B7" s="118"/>
      <c r="C7" s="28"/>
      <c r="D7" s="29"/>
    </row>
    <row r="8" spans="1:4" ht="15.75" x14ac:dyDescent="0.25">
      <c r="A8" s="117" t="s">
        <v>66</v>
      </c>
      <c r="B8" s="118"/>
      <c r="C8" s="30">
        <v>400.19544000000002</v>
      </c>
      <c r="D8" s="31">
        <v>408.93778049999997</v>
      </c>
    </row>
    <row r="9" spans="1:4" ht="15.75" x14ac:dyDescent="0.25">
      <c r="A9" s="117" t="s">
        <v>67</v>
      </c>
      <c r="B9" s="118"/>
      <c r="C9" s="30">
        <v>0</v>
      </c>
      <c r="D9" s="31">
        <v>0</v>
      </c>
    </row>
    <row r="10" spans="1:4" ht="15.75" x14ac:dyDescent="0.25">
      <c r="A10" s="117" t="s">
        <v>68</v>
      </c>
      <c r="B10" s="118"/>
      <c r="C10" s="30">
        <v>12.981809999999999</v>
      </c>
      <c r="D10" s="31">
        <v>66.447990000000004</v>
      </c>
    </row>
    <row r="11" spans="1:4" ht="15.75" x14ac:dyDescent="0.25">
      <c r="A11" s="117" t="s">
        <v>69</v>
      </c>
      <c r="B11" s="118"/>
      <c r="C11" s="30">
        <v>0</v>
      </c>
      <c r="D11" s="31">
        <v>0</v>
      </c>
    </row>
    <row r="12" spans="1:4" ht="15.75" x14ac:dyDescent="0.25">
      <c r="A12" s="117" t="s">
        <v>5</v>
      </c>
      <c r="B12" s="118"/>
      <c r="C12" s="30">
        <v>0</v>
      </c>
      <c r="D12" s="31">
        <v>0</v>
      </c>
    </row>
    <row r="13" spans="1:4" ht="15.75" x14ac:dyDescent="0.25">
      <c r="A13" s="117" t="s">
        <v>70</v>
      </c>
      <c r="B13" s="118"/>
      <c r="C13" s="30">
        <v>14.874632399999999</v>
      </c>
      <c r="D13" s="31">
        <v>13.0953324</v>
      </c>
    </row>
    <row r="14" spans="1:4" ht="15.75" x14ac:dyDescent="0.25">
      <c r="A14" s="117" t="s">
        <v>71</v>
      </c>
      <c r="B14" s="118"/>
      <c r="C14" s="30">
        <v>72.511566799999997</v>
      </c>
      <c r="D14" s="31">
        <v>44.408566499999992</v>
      </c>
    </row>
    <row r="15" spans="1:4" ht="15.75" x14ac:dyDescent="0.25">
      <c r="A15" s="117" t="s">
        <v>72</v>
      </c>
      <c r="B15" s="118"/>
      <c r="C15" s="30">
        <v>26.821680000000001</v>
      </c>
      <c r="D15" s="31">
        <v>36.211403599999997</v>
      </c>
    </row>
    <row r="16" spans="1:4" ht="15.75" x14ac:dyDescent="0.25">
      <c r="A16" s="117" t="s">
        <v>3</v>
      </c>
      <c r="B16" s="125"/>
      <c r="C16" s="30">
        <v>0</v>
      </c>
      <c r="D16" s="31">
        <v>0</v>
      </c>
    </row>
    <row r="17" spans="1:4" ht="16.5" thickBot="1" x14ac:dyDescent="0.3">
      <c r="A17" s="117" t="s">
        <v>73</v>
      </c>
      <c r="B17" s="125"/>
      <c r="C17" s="32">
        <v>0</v>
      </c>
      <c r="D17" s="33">
        <v>0</v>
      </c>
    </row>
    <row r="18" spans="1:4" ht="16.5" thickBot="1" x14ac:dyDescent="0.3">
      <c r="A18" s="126"/>
      <c r="B18" s="127"/>
      <c r="C18" s="48">
        <v>527.37512920000006</v>
      </c>
      <c r="D18" s="34">
        <v>569.10107299999993</v>
      </c>
    </row>
    <row r="19" spans="1:4" ht="15.75" x14ac:dyDescent="0.25">
      <c r="A19" s="117" t="s">
        <v>4</v>
      </c>
      <c r="B19" s="125"/>
      <c r="C19" s="35">
        <v>0</v>
      </c>
      <c r="D19" s="36">
        <v>0</v>
      </c>
    </row>
    <row r="20" spans="1:4" ht="15.75" x14ac:dyDescent="0.25">
      <c r="A20" s="117" t="s">
        <v>74</v>
      </c>
      <c r="B20" s="125"/>
      <c r="C20" s="37">
        <v>1683.6764911000002</v>
      </c>
      <c r="D20" s="38">
        <v>1773.8922618000001</v>
      </c>
    </row>
    <row r="21" spans="1:4" ht="15.75" x14ac:dyDescent="0.25">
      <c r="A21" s="117" t="s">
        <v>5</v>
      </c>
      <c r="B21" s="125"/>
      <c r="C21" s="30">
        <v>0</v>
      </c>
      <c r="D21" s="31">
        <v>0</v>
      </c>
    </row>
    <row r="22" spans="1:4" ht="15.75" x14ac:dyDescent="0.25">
      <c r="A22" s="117" t="s">
        <v>75</v>
      </c>
      <c r="B22" s="125"/>
      <c r="C22" s="37">
        <v>4355.286357</v>
      </c>
      <c r="D22" s="38">
        <v>5186.5703527999995</v>
      </c>
    </row>
    <row r="23" spans="1:4" ht="15.75" x14ac:dyDescent="0.25">
      <c r="A23" s="117" t="s">
        <v>76</v>
      </c>
      <c r="B23" s="125"/>
      <c r="C23" s="30">
        <v>199.80233199999998</v>
      </c>
      <c r="D23" s="31">
        <v>9.6494459000000017</v>
      </c>
    </row>
    <row r="24" spans="1:4" ht="15.75" x14ac:dyDescent="0.25">
      <c r="A24" s="130" t="s">
        <v>154</v>
      </c>
      <c r="B24" s="131"/>
      <c r="C24" s="30">
        <v>13.10561</v>
      </c>
      <c r="D24" s="31">
        <v>13.10561</v>
      </c>
    </row>
    <row r="25" spans="1:4" ht="15.75" x14ac:dyDescent="0.25">
      <c r="A25" s="117" t="s">
        <v>77</v>
      </c>
      <c r="B25" s="125"/>
      <c r="C25" s="30">
        <v>216.10097999999999</v>
      </c>
      <c r="D25" s="31">
        <v>8.5557852000000008</v>
      </c>
    </row>
    <row r="26" spans="1:4" ht="15.75" x14ac:dyDescent="0.25">
      <c r="A26" s="117" t="s">
        <v>78</v>
      </c>
      <c r="B26" s="125"/>
      <c r="C26" s="30">
        <v>0</v>
      </c>
      <c r="D26" s="31">
        <v>0</v>
      </c>
    </row>
    <row r="27" spans="1:4" ht="15.75" x14ac:dyDescent="0.25">
      <c r="A27" s="117" t="s">
        <v>6</v>
      </c>
      <c r="B27" s="125"/>
      <c r="C27" s="30">
        <v>0</v>
      </c>
      <c r="D27" s="31">
        <v>0</v>
      </c>
    </row>
    <row r="28" spans="1:4" ht="16.5" thickBot="1" x14ac:dyDescent="0.3">
      <c r="A28" s="117" t="s">
        <v>79</v>
      </c>
      <c r="B28" s="125"/>
      <c r="C28" s="32">
        <v>0</v>
      </c>
      <c r="D28" s="33">
        <v>0</v>
      </c>
    </row>
    <row r="29" spans="1:4" ht="16.5" thickBot="1" x14ac:dyDescent="0.3">
      <c r="A29" s="126"/>
      <c r="B29" s="127"/>
      <c r="C29" s="49">
        <v>6467.9817701000002</v>
      </c>
      <c r="D29" s="39">
        <v>6991.7734557000003</v>
      </c>
    </row>
    <row r="30" spans="1:4" ht="16.5" thickBot="1" x14ac:dyDescent="0.3">
      <c r="A30" s="126"/>
      <c r="B30" s="128"/>
      <c r="C30" s="40">
        <v>0</v>
      </c>
      <c r="D30" s="41">
        <v>0</v>
      </c>
    </row>
    <row r="31" spans="1:4" ht="16.5" thickBot="1" x14ac:dyDescent="0.3">
      <c r="A31" s="117" t="s">
        <v>7</v>
      </c>
      <c r="B31" s="129"/>
      <c r="C31" s="49">
        <v>6995.3568992999999</v>
      </c>
      <c r="D31" s="42">
        <v>7560.8745287000002</v>
      </c>
    </row>
    <row r="32" spans="1:4" ht="15.75" x14ac:dyDescent="0.25">
      <c r="A32" s="126"/>
      <c r="B32" s="128"/>
      <c r="C32" s="35">
        <v>0</v>
      </c>
      <c r="D32" s="36">
        <v>0</v>
      </c>
    </row>
    <row r="33" spans="1:4" ht="15.75" x14ac:dyDescent="0.25">
      <c r="A33" s="117" t="s">
        <v>8</v>
      </c>
      <c r="B33" s="125"/>
      <c r="C33" s="30">
        <v>0</v>
      </c>
      <c r="D33" s="31">
        <v>0</v>
      </c>
    </row>
    <row r="34" spans="1:4" ht="15.75" x14ac:dyDescent="0.25">
      <c r="A34" s="117" t="s">
        <v>80</v>
      </c>
      <c r="B34" s="125"/>
      <c r="C34" s="30">
        <v>0</v>
      </c>
      <c r="D34" s="31">
        <v>0</v>
      </c>
    </row>
    <row r="35" spans="1:4" ht="15.75" x14ac:dyDescent="0.25">
      <c r="A35" s="117" t="s">
        <v>17</v>
      </c>
      <c r="B35" s="125"/>
      <c r="C35" s="30">
        <v>430.02</v>
      </c>
      <c r="D35" s="31">
        <v>430.02</v>
      </c>
    </row>
    <row r="36" spans="1:4" ht="16.5" thickBot="1" x14ac:dyDescent="0.3">
      <c r="A36" s="117" t="s">
        <v>81</v>
      </c>
      <c r="B36" s="125"/>
      <c r="C36" s="32">
        <v>584.93892234000089</v>
      </c>
      <c r="D36" s="33">
        <v>540.46645149999995</v>
      </c>
    </row>
    <row r="37" spans="1:4" ht="16.5" thickBot="1" x14ac:dyDescent="0.3">
      <c r="A37" s="126"/>
      <c r="B37" s="127"/>
      <c r="C37" s="48">
        <v>1014.9589223400009</v>
      </c>
      <c r="D37" s="34">
        <v>970.48645150000004</v>
      </c>
    </row>
    <row r="38" spans="1:4" ht="15.75" x14ac:dyDescent="0.25">
      <c r="A38" s="117" t="s">
        <v>9</v>
      </c>
      <c r="B38" s="125"/>
      <c r="C38" s="35">
        <v>0</v>
      </c>
      <c r="D38" s="36">
        <v>0</v>
      </c>
    </row>
    <row r="39" spans="1:4" ht="15.75" x14ac:dyDescent="0.25">
      <c r="A39" s="117" t="s">
        <v>82</v>
      </c>
      <c r="B39" s="125"/>
      <c r="C39" s="30">
        <v>0</v>
      </c>
      <c r="D39" s="31">
        <v>0</v>
      </c>
    </row>
    <row r="40" spans="1:4" ht="15.75" x14ac:dyDescent="0.25">
      <c r="A40" s="117" t="s">
        <v>83</v>
      </c>
      <c r="B40" s="125"/>
      <c r="C40" s="30">
        <v>234.45582130000003</v>
      </c>
      <c r="D40" s="31">
        <v>236.09004160000001</v>
      </c>
    </row>
    <row r="41" spans="1:4" ht="15.75" x14ac:dyDescent="0.25">
      <c r="A41" s="117" t="s">
        <v>84</v>
      </c>
      <c r="B41" s="125"/>
      <c r="C41" s="30">
        <v>124.4049177</v>
      </c>
      <c r="D41" s="31">
        <v>122.64488900000001</v>
      </c>
    </row>
    <row r="42" spans="1:4" ht="15.75" x14ac:dyDescent="0.25">
      <c r="A42" s="117" t="s">
        <v>85</v>
      </c>
      <c r="B42" s="125"/>
      <c r="C42" s="30">
        <v>0</v>
      </c>
      <c r="D42" s="31">
        <v>0</v>
      </c>
    </row>
    <row r="43" spans="1:4" ht="16.5" thickBot="1" x14ac:dyDescent="0.3">
      <c r="A43" s="117" t="s">
        <v>86</v>
      </c>
      <c r="B43" s="125"/>
      <c r="C43" s="32">
        <v>-11.57588943</v>
      </c>
      <c r="D43" s="33">
        <v>4.1793326000000004</v>
      </c>
    </row>
    <row r="44" spans="1:4" ht="16.5" thickBot="1" x14ac:dyDescent="0.3">
      <c r="A44" s="126"/>
      <c r="B44" s="127"/>
      <c r="C44" s="48">
        <v>347.28484957000001</v>
      </c>
      <c r="D44" s="34">
        <v>362.91426319999999</v>
      </c>
    </row>
    <row r="45" spans="1:4" ht="15.75" x14ac:dyDescent="0.25">
      <c r="A45" s="117" t="s">
        <v>87</v>
      </c>
      <c r="B45" s="125"/>
      <c r="C45" s="35">
        <v>0</v>
      </c>
      <c r="D45" s="36">
        <v>0</v>
      </c>
    </row>
    <row r="46" spans="1:4" ht="15.75" x14ac:dyDescent="0.25">
      <c r="A46" s="117" t="s">
        <v>88</v>
      </c>
      <c r="B46" s="125"/>
      <c r="C46" s="30">
        <v>0</v>
      </c>
      <c r="D46" s="31">
        <v>0</v>
      </c>
    </row>
    <row r="47" spans="1:4" ht="15.75" x14ac:dyDescent="0.25">
      <c r="A47" s="117" t="s">
        <v>83</v>
      </c>
      <c r="B47" s="125"/>
      <c r="C47" s="37">
        <v>1435.5395091999999</v>
      </c>
      <c r="D47" s="38">
        <v>1511.38644</v>
      </c>
    </row>
    <row r="48" spans="1:4" ht="15.75" x14ac:dyDescent="0.25">
      <c r="A48" s="117" t="s">
        <v>89</v>
      </c>
      <c r="B48" s="125"/>
      <c r="C48" s="37">
        <v>3620.0446030000003</v>
      </c>
      <c r="D48" s="59">
        <v>3973.0244263</v>
      </c>
    </row>
    <row r="49" spans="1:4" ht="15.75" x14ac:dyDescent="0.25">
      <c r="A49" s="117" t="s">
        <v>84</v>
      </c>
      <c r="B49" s="125"/>
      <c r="C49" s="30">
        <v>0</v>
      </c>
      <c r="D49" s="31">
        <v>0</v>
      </c>
    </row>
    <row r="50" spans="1:4" ht="15.75" x14ac:dyDescent="0.25">
      <c r="A50" s="117" t="s">
        <v>90</v>
      </c>
      <c r="B50" s="125"/>
      <c r="C50" s="30">
        <v>569.78177440000002</v>
      </c>
      <c r="D50" s="31">
        <v>730.01514049999992</v>
      </c>
    </row>
    <row r="51" spans="1:4" ht="16.5" thickBot="1" x14ac:dyDescent="0.3">
      <c r="A51" s="117" t="s">
        <v>85</v>
      </c>
      <c r="B51" s="125"/>
      <c r="C51" s="32">
        <v>7.76</v>
      </c>
      <c r="D51" s="33">
        <v>13.05</v>
      </c>
    </row>
    <row r="52" spans="1:4" ht="16.5" thickBot="1" x14ac:dyDescent="0.3">
      <c r="A52" s="133" t="s">
        <v>102</v>
      </c>
      <c r="B52" s="134"/>
      <c r="C52" s="49">
        <v>5633.1231266000004</v>
      </c>
      <c r="D52" s="39">
        <v>6227.4738147999988</v>
      </c>
    </row>
    <row r="53" spans="1:4" ht="16.5" thickBot="1" x14ac:dyDescent="0.3">
      <c r="A53" s="133" t="s">
        <v>103</v>
      </c>
      <c r="B53" s="134"/>
      <c r="C53" s="49">
        <v>5980.3979761700002</v>
      </c>
      <c r="D53" s="42">
        <v>6590.388077999999</v>
      </c>
    </row>
    <row r="54" spans="1:4" ht="16.5" thickBot="1" x14ac:dyDescent="0.3">
      <c r="A54" s="133" t="s">
        <v>10</v>
      </c>
      <c r="B54" s="134"/>
      <c r="C54" s="49">
        <v>6995.3568985100019</v>
      </c>
      <c r="D54" s="42">
        <v>7560.874529499999</v>
      </c>
    </row>
    <row r="55" spans="1:4" x14ac:dyDescent="0.25">
      <c r="A55" s="21"/>
      <c r="B55" s="21"/>
      <c r="C55" s="21"/>
      <c r="D55" s="21"/>
    </row>
    <row r="56" spans="1:4" ht="15.75" x14ac:dyDescent="0.25">
      <c r="A56" s="22"/>
      <c r="B56" s="23"/>
      <c r="C56" s="113" t="s">
        <v>62</v>
      </c>
      <c r="D56" s="113"/>
    </row>
    <row r="57" spans="1:4" ht="15.75" x14ac:dyDescent="0.25">
      <c r="A57" s="22"/>
      <c r="B57" s="23"/>
      <c r="C57" s="132"/>
      <c r="D57" s="132"/>
    </row>
    <row r="58" spans="1:4" ht="15.75" x14ac:dyDescent="0.25">
      <c r="A58" s="22"/>
      <c r="B58" s="23"/>
      <c r="C58" s="132"/>
      <c r="D58" s="132"/>
    </row>
    <row r="59" spans="1:4" ht="15.75" x14ac:dyDescent="0.25">
      <c r="A59" s="112"/>
      <c r="B59" s="112"/>
      <c r="C59" s="98" t="s">
        <v>14</v>
      </c>
      <c r="D59" s="98"/>
    </row>
    <row r="60" spans="1:4" ht="15.75" x14ac:dyDescent="0.25">
      <c r="A60" s="112" t="s">
        <v>63</v>
      </c>
      <c r="B60" s="112"/>
      <c r="C60" s="113" t="s">
        <v>15</v>
      </c>
      <c r="D60" s="113"/>
    </row>
    <row r="61" spans="1:4" ht="15.75" x14ac:dyDescent="0.25">
      <c r="A61" s="112" t="s">
        <v>135</v>
      </c>
      <c r="B61" s="112"/>
      <c r="C61" s="113" t="s">
        <v>16</v>
      </c>
      <c r="D61" s="113"/>
    </row>
  </sheetData>
  <mergeCells count="63">
    <mergeCell ref="A59:B59"/>
    <mergeCell ref="C59:D59"/>
    <mergeCell ref="A60:B60"/>
    <mergeCell ref="C60:D60"/>
    <mergeCell ref="A61:B61"/>
    <mergeCell ref="C61:D61"/>
    <mergeCell ref="C58:D58"/>
    <mergeCell ref="A45:B45"/>
    <mergeCell ref="A46:B46"/>
    <mergeCell ref="A47:B47"/>
    <mergeCell ref="A48:B48"/>
    <mergeCell ref="A49:B49"/>
    <mergeCell ref="A50:B50"/>
    <mergeCell ref="A51:B51"/>
    <mergeCell ref="A52:B52"/>
    <mergeCell ref="A54:B54"/>
    <mergeCell ref="C56:D56"/>
    <mergeCell ref="C57:D57"/>
    <mergeCell ref="A53:B53"/>
    <mergeCell ref="A44:B44"/>
    <mergeCell ref="A33:B33"/>
    <mergeCell ref="A34:B34"/>
    <mergeCell ref="A35:B35"/>
    <mergeCell ref="A36:B36"/>
    <mergeCell ref="A37:B37"/>
    <mergeCell ref="A38:B38"/>
    <mergeCell ref="A39:B39"/>
    <mergeCell ref="A40:B40"/>
    <mergeCell ref="A41:B41"/>
    <mergeCell ref="A42:B42"/>
    <mergeCell ref="A43:B43"/>
    <mergeCell ref="A32:B32"/>
    <mergeCell ref="A20:B20"/>
    <mergeCell ref="A21:B21"/>
    <mergeCell ref="A22:B22"/>
    <mergeCell ref="A23:B23"/>
    <mergeCell ref="A25:B25"/>
    <mergeCell ref="A26:B26"/>
    <mergeCell ref="A27:B27"/>
    <mergeCell ref="A28:B28"/>
    <mergeCell ref="A29:B29"/>
    <mergeCell ref="A30:B30"/>
    <mergeCell ref="A31:B31"/>
    <mergeCell ref="A24:B24"/>
    <mergeCell ref="A19:B19"/>
    <mergeCell ref="A8:B8"/>
    <mergeCell ref="A9:B9"/>
    <mergeCell ref="A10:B10"/>
    <mergeCell ref="A11:B11"/>
    <mergeCell ref="A12:B12"/>
    <mergeCell ref="A13:B13"/>
    <mergeCell ref="A14:B14"/>
    <mergeCell ref="A15:B15"/>
    <mergeCell ref="A16:B16"/>
    <mergeCell ref="A17:B17"/>
    <mergeCell ref="A18:B18"/>
    <mergeCell ref="A7:B7"/>
    <mergeCell ref="C1:D1"/>
    <mergeCell ref="A2:D2"/>
    <mergeCell ref="A4:B4"/>
    <mergeCell ref="A5:B5"/>
    <mergeCell ref="A6:B6"/>
    <mergeCell ref="A3:D3"/>
  </mergeCells>
  <pageMargins left="0.7" right="0.2" top="0.25" bottom="0.25" header="0.3" footer="0.3"/>
  <pageSetup paperSize="9" scale="82"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2"/>
  <sheetViews>
    <sheetView workbookViewId="0">
      <selection activeCell="F11" sqref="F11"/>
    </sheetView>
  </sheetViews>
  <sheetFormatPr defaultRowHeight="15" x14ac:dyDescent="0.25"/>
  <cols>
    <col min="1" max="4" width="9.140625" style="24"/>
    <col min="5" max="5" width="21.7109375" style="24" customWidth="1"/>
    <col min="6" max="6" width="22.28515625" style="24" customWidth="1"/>
    <col min="7" max="7" width="19.85546875" style="24" customWidth="1"/>
    <col min="8" max="8" width="10" style="24" bestFit="1" customWidth="1"/>
    <col min="9" max="254" width="9.140625" style="24"/>
    <col min="255" max="255" width="19.85546875" style="24" customWidth="1"/>
    <col min="256" max="257" width="19.5703125" style="24" customWidth="1"/>
    <col min="258" max="258" width="14.5703125" style="24" bestFit="1" customWidth="1"/>
    <col min="259" max="259" width="9.140625" style="24"/>
    <col min="260" max="264" width="10" style="24" bestFit="1" customWidth="1"/>
    <col min="265" max="510" width="9.140625" style="24"/>
    <col min="511" max="511" width="19.85546875" style="24" customWidth="1"/>
    <col min="512" max="513" width="19.5703125" style="24" customWidth="1"/>
    <col min="514" max="514" width="14.5703125" style="24" bestFit="1" customWidth="1"/>
    <col min="515" max="515" width="9.140625" style="24"/>
    <col min="516" max="520" width="10" style="24" bestFit="1" customWidth="1"/>
    <col min="521" max="766" width="9.140625" style="24"/>
    <col min="767" max="767" width="19.85546875" style="24" customWidth="1"/>
    <col min="768" max="769" width="19.5703125" style="24" customWidth="1"/>
    <col min="770" max="770" width="14.5703125" style="24" bestFit="1" customWidth="1"/>
    <col min="771" max="771" width="9.140625" style="24"/>
    <col min="772" max="776" width="10" style="24" bestFit="1" customWidth="1"/>
    <col min="777" max="1022" width="9.140625" style="24"/>
    <col min="1023" max="1023" width="19.85546875" style="24" customWidth="1"/>
    <col min="1024" max="1025" width="19.5703125" style="24" customWidth="1"/>
    <col min="1026" max="1026" width="14.5703125" style="24" bestFit="1" customWidth="1"/>
    <col min="1027" max="1027" width="9.140625" style="24"/>
    <col min="1028" max="1032" width="10" style="24" bestFit="1" customWidth="1"/>
    <col min="1033" max="1278" width="9.140625" style="24"/>
    <col min="1279" max="1279" width="19.85546875" style="24" customWidth="1"/>
    <col min="1280" max="1281" width="19.5703125" style="24" customWidth="1"/>
    <col min="1282" max="1282" width="14.5703125" style="24" bestFit="1" customWidth="1"/>
    <col min="1283" max="1283" width="9.140625" style="24"/>
    <col min="1284" max="1288" width="10" style="24" bestFit="1" customWidth="1"/>
    <col min="1289" max="1534" width="9.140625" style="24"/>
    <col min="1535" max="1535" width="19.85546875" style="24" customWidth="1"/>
    <col min="1536" max="1537" width="19.5703125" style="24" customWidth="1"/>
    <col min="1538" max="1538" width="14.5703125" style="24" bestFit="1" customWidth="1"/>
    <col min="1539" max="1539" width="9.140625" style="24"/>
    <col min="1540" max="1544" width="10" style="24" bestFit="1" customWidth="1"/>
    <col min="1545" max="1790" width="9.140625" style="24"/>
    <col min="1791" max="1791" width="19.85546875" style="24" customWidth="1"/>
    <col min="1792" max="1793" width="19.5703125" style="24" customWidth="1"/>
    <col min="1794" max="1794" width="14.5703125" style="24" bestFit="1" customWidth="1"/>
    <col min="1795" max="1795" width="9.140625" style="24"/>
    <col min="1796" max="1800" width="10" style="24" bestFit="1" customWidth="1"/>
    <col min="1801" max="2046" width="9.140625" style="24"/>
    <col min="2047" max="2047" width="19.85546875" style="24" customWidth="1"/>
    <col min="2048" max="2049" width="19.5703125" style="24" customWidth="1"/>
    <col min="2050" max="2050" width="14.5703125" style="24" bestFit="1" customWidth="1"/>
    <col min="2051" max="2051" width="9.140625" style="24"/>
    <col min="2052" max="2056" width="10" style="24" bestFit="1" customWidth="1"/>
    <col min="2057" max="2302" width="9.140625" style="24"/>
    <col min="2303" max="2303" width="19.85546875" style="24" customWidth="1"/>
    <col min="2304" max="2305" width="19.5703125" style="24" customWidth="1"/>
    <col min="2306" max="2306" width="14.5703125" style="24" bestFit="1" customWidth="1"/>
    <col min="2307" max="2307" width="9.140625" style="24"/>
    <col min="2308" max="2312" width="10" style="24" bestFit="1" customWidth="1"/>
    <col min="2313" max="2558" width="9.140625" style="24"/>
    <col min="2559" max="2559" width="19.85546875" style="24" customWidth="1"/>
    <col min="2560" max="2561" width="19.5703125" style="24" customWidth="1"/>
    <col min="2562" max="2562" width="14.5703125" style="24" bestFit="1" customWidth="1"/>
    <col min="2563" max="2563" width="9.140625" style="24"/>
    <col min="2564" max="2568" width="10" style="24" bestFit="1" customWidth="1"/>
    <col min="2569" max="2814" width="9.140625" style="24"/>
    <col min="2815" max="2815" width="19.85546875" style="24" customWidth="1"/>
    <col min="2816" max="2817" width="19.5703125" style="24" customWidth="1"/>
    <col min="2818" max="2818" width="14.5703125" style="24" bestFit="1" customWidth="1"/>
    <col min="2819" max="2819" width="9.140625" style="24"/>
    <col min="2820" max="2824" width="10" style="24" bestFit="1" customWidth="1"/>
    <col min="2825" max="3070" width="9.140625" style="24"/>
    <col min="3071" max="3071" width="19.85546875" style="24" customWidth="1"/>
    <col min="3072" max="3073" width="19.5703125" style="24" customWidth="1"/>
    <col min="3074" max="3074" width="14.5703125" style="24" bestFit="1" customWidth="1"/>
    <col min="3075" max="3075" width="9.140625" style="24"/>
    <col min="3076" max="3080" width="10" style="24" bestFit="1" customWidth="1"/>
    <col min="3081" max="3326" width="9.140625" style="24"/>
    <col min="3327" max="3327" width="19.85546875" style="24" customWidth="1"/>
    <col min="3328" max="3329" width="19.5703125" style="24" customWidth="1"/>
    <col min="3330" max="3330" width="14.5703125" style="24" bestFit="1" customWidth="1"/>
    <col min="3331" max="3331" width="9.140625" style="24"/>
    <col min="3332" max="3336" width="10" style="24" bestFit="1" customWidth="1"/>
    <col min="3337" max="3582" width="9.140625" style="24"/>
    <col min="3583" max="3583" width="19.85546875" style="24" customWidth="1"/>
    <col min="3584" max="3585" width="19.5703125" style="24" customWidth="1"/>
    <col min="3586" max="3586" width="14.5703125" style="24" bestFit="1" customWidth="1"/>
    <col min="3587" max="3587" width="9.140625" style="24"/>
    <col min="3588" max="3592" width="10" style="24" bestFit="1" customWidth="1"/>
    <col min="3593" max="3838" width="9.140625" style="24"/>
    <col min="3839" max="3839" width="19.85546875" style="24" customWidth="1"/>
    <col min="3840" max="3841" width="19.5703125" style="24" customWidth="1"/>
    <col min="3842" max="3842" width="14.5703125" style="24" bestFit="1" customWidth="1"/>
    <col min="3843" max="3843" width="9.140625" style="24"/>
    <col min="3844" max="3848" width="10" style="24" bestFit="1" customWidth="1"/>
    <col min="3849" max="4094" width="9.140625" style="24"/>
    <col min="4095" max="4095" width="19.85546875" style="24" customWidth="1"/>
    <col min="4096" max="4097" width="19.5703125" style="24" customWidth="1"/>
    <col min="4098" max="4098" width="14.5703125" style="24" bestFit="1" customWidth="1"/>
    <col min="4099" max="4099" width="9.140625" style="24"/>
    <col min="4100" max="4104" width="10" style="24" bestFit="1" customWidth="1"/>
    <col min="4105" max="4350" width="9.140625" style="24"/>
    <col min="4351" max="4351" width="19.85546875" style="24" customWidth="1"/>
    <col min="4352" max="4353" width="19.5703125" style="24" customWidth="1"/>
    <col min="4354" max="4354" width="14.5703125" style="24" bestFit="1" customWidth="1"/>
    <col min="4355" max="4355" width="9.140625" style="24"/>
    <col min="4356" max="4360" width="10" style="24" bestFit="1" customWidth="1"/>
    <col min="4361" max="4606" width="9.140625" style="24"/>
    <col min="4607" max="4607" width="19.85546875" style="24" customWidth="1"/>
    <col min="4608" max="4609" width="19.5703125" style="24" customWidth="1"/>
    <col min="4610" max="4610" width="14.5703125" style="24" bestFit="1" customWidth="1"/>
    <col min="4611" max="4611" width="9.140625" style="24"/>
    <col min="4612" max="4616" width="10" style="24" bestFit="1" customWidth="1"/>
    <col min="4617" max="4862" width="9.140625" style="24"/>
    <col min="4863" max="4863" width="19.85546875" style="24" customWidth="1"/>
    <col min="4864" max="4865" width="19.5703125" style="24" customWidth="1"/>
    <col min="4866" max="4866" width="14.5703125" style="24" bestFit="1" customWidth="1"/>
    <col min="4867" max="4867" width="9.140625" style="24"/>
    <col min="4868" max="4872" width="10" style="24" bestFit="1" customWidth="1"/>
    <col min="4873" max="5118" width="9.140625" style="24"/>
    <col min="5119" max="5119" width="19.85546875" style="24" customWidth="1"/>
    <col min="5120" max="5121" width="19.5703125" style="24" customWidth="1"/>
    <col min="5122" max="5122" width="14.5703125" style="24" bestFit="1" customWidth="1"/>
    <col min="5123" max="5123" width="9.140625" style="24"/>
    <col min="5124" max="5128" width="10" style="24" bestFit="1" customWidth="1"/>
    <col min="5129" max="5374" width="9.140625" style="24"/>
    <col min="5375" max="5375" width="19.85546875" style="24" customWidth="1"/>
    <col min="5376" max="5377" width="19.5703125" style="24" customWidth="1"/>
    <col min="5378" max="5378" width="14.5703125" style="24" bestFit="1" customWidth="1"/>
    <col min="5379" max="5379" width="9.140625" style="24"/>
    <col min="5380" max="5384" width="10" style="24" bestFit="1" customWidth="1"/>
    <col min="5385" max="5630" width="9.140625" style="24"/>
    <col min="5631" max="5631" width="19.85546875" style="24" customWidth="1"/>
    <col min="5632" max="5633" width="19.5703125" style="24" customWidth="1"/>
    <col min="5634" max="5634" width="14.5703125" style="24" bestFit="1" customWidth="1"/>
    <col min="5635" max="5635" width="9.140625" style="24"/>
    <col min="5636" max="5640" width="10" style="24" bestFit="1" customWidth="1"/>
    <col min="5641" max="5886" width="9.140625" style="24"/>
    <col min="5887" max="5887" width="19.85546875" style="24" customWidth="1"/>
    <col min="5888" max="5889" width="19.5703125" style="24" customWidth="1"/>
    <col min="5890" max="5890" width="14.5703125" style="24" bestFit="1" customWidth="1"/>
    <col min="5891" max="5891" width="9.140625" style="24"/>
    <col min="5892" max="5896" width="10" style="24" bestFit="1" customWidth="1"/>
    <col min="5897" max="6142" width="9.140625" style="24"/>
    <col min="6143" max="6143" width="19.85546875" style="24" customWidth="1"/>
    <col min="6144" max="6145" width="19.5703125" style="24" customWidth="1"/>
    <col min="6146" max="6146" width="14.5703125" style="24" bestFit="1" customWidth="1"/>
    <col min="6147" max="6147" width="9.140625" style="24"/>
    <col min="6148" max="6152" width="10" style="24" bestFit="1" customWidth="1"/>
    <col min="6153" max="6398" width="9.140625" style="24"/>
    <col min="6399" max="6399" width="19.85546875" style="24" customWidth="1"/>
    <col min="6400" max="6401" width="19.5703125" style="24" customWidth="1"/>
    <col min="6402" max="6402" width="14.5703125" style="24" bestFit="1" customWidth="1"/>
    <col min="6403" max="6403" width="9.140625" style="24"/>
    <col min="6404" max="6408" width="10" style="24" bestFit="1" customWidth="1"/>
    <col min="6409" max="6654" width="9.140625" style="24"/>
    <col min="6655" max="6655" width="19.85546875" style="24" customWidth="1"/>
    <col min="6656" max="6657" width="19.5703125" style="24" customWidth="1"/>
    <col min="6658" max="6658" width="14.5703125" style="24" bestFit="1" customWidth="1"/>
    <col min="6659" max="6659" width="9.140625" style="24"/>
    <col min="6660" max="6664" width="10" style="24" bestFit="1" customWidth="1"/>
    <col min="6665" max="6910" width="9.140625" style="24"/>
    <col min="6911" max="6911" width="19.85546875" style="24" customWidth="1"/>
    <col min="6912" max="6913" width="19.5703125" style="24" customWidth="1"/>
    <col min="6914" max="6914" width="14.5703125" style="24" bestFit="1" customWidth="1"/>
    <col min="6915" max="6915" width="9.140625" style="24"/>
    <col min="6916" max="6920" width="10" style="24" bestFit="1" customWidth="1"/>
    <col min="6921" max="7166" width="9.140625" style="24"/>
    <col min="7167" max="7167" width="19.85546875" style="24" customWidth="1"/>
    <col min="7168" max="7169" width="19.5703125" style="24" customWidth="1"/>
    <col min="7170" max="7170" width="14.5703125" style="24" bestFit="1" customWidth="1"/>
    <col min="7171" max="7171" width="9.140625" style="24"/>
    <col min="7172" max="7176" width="10" style="24" bestFit="1" customWidth="1"/>
    <col min="7177" max="7422" width="9.140625" style="24"/>
    <col min="7423" max="7423" width="19.85546875" style="24" customWidth="1"/>
    <col min="7424" max="7425" width="19.5703125" style="24" customWidth="1"/>
    <col min="7426" max="7426" width="14.5703125" style="24" bestFit="1" customWidth="1"/>
    <col min="7427" max="7427" width="9.140625" style="24"/>
    <col min="7428" max="7432" width="10" style="24" bestFit="1" customWidth="1"/>
    <col min="7433" max="7678" width="9.140625" style="24"/>
    <col min="7679" max="7679" width="19.85546875" style="24" customWidth="1"/>
    <col min="7680" max="7681" width="19.5703125" style="24" customWidth="1"/>
    <col min="7682" max="7682" width="14.5703125" style="24" bestFit="1" customWidth="1"/>
    <col min="7683" max="7683" width="9.140625" style="24"/>
    <col min="7684" max="7688" width="10" style="24" bestFit="1" customWidth="1"/>
    <col min="7689" max="7934" width="9.140625" style="24"/>
    <col min="7935" max="7935" width="19.85546875" style="24" customWidth="1"/>
    <col min="7936" max="7937" width="19.5703125" style="24" customWidth="1"/>
    <col min="7938" max="7938" width="14.5703125" style="24" bestFit="1" customWidth="1"/>
    <col min="7939" max="7939" width="9.140625" style="24"/>
    <col min="7940" max="7944" width="10" style="24" bestFit="1" customWidth="1"/>
    <col min="7945" max="8190" width="9.140625" style="24"/>
    <col min="8191" max="8191" width="19.85546875" style="24" customWidth="1"/>
    <col min="8192" max="8193" width="19.5703125" style="24" customWidth="1"/>
    <col min="8194" max="8194" width="14.5703125" style="24" bestFit="1" customWidth="1"/>
    <col min="8195" max="8195" width="9.140625" style="24"/>
    <col min="8196" max="8200" width="10" style="24" bestFit="1" customWidth="1"/>
    <col min="8201" max="8446" width="9.140625" style="24"/>
    <col min="8447" max="8447" width="19.85546875" style="24" customWidth="1"/>
    <col min="8448" max="8449" width="19.5703125" style="24" customWidth="1"/>
    <col min="8450" max="8450" width="14.5703125" style="24" bestFit="1" customWidth="1"/>
    <col min="8451" max="8451" width="9.140625" style="24"/>
    <col min="8452" max="8456" width="10" style="24" bestFit="1" customWidth="1"/>
    <col min="8457" max="8702" width="9.140625" style="24"/>
    <col min="8703" max="8703" width="19.85546875" style="24" customWidth="1"/>
    <col min="8704" max="8705" width="19.5703125" style="24" customWidth="1"/>
    <col min="8706" max="8706" width="14.5703125" style="24" bestFit="1" customWidth="1"/>
    <col min="8707" max="8707" width="9.140625" style="24"/>
    <col min="8708" max="8712" width="10" style="24" bestFit="1" customWidth="1"/>
    <col min="8713" max="8958" width="9.140625" style="24"/>
    <col min="8959" max="8959" width="19.85546875" style="24" customWidth="1"/>
    <col min="8960" max="8961" width="19.5703125" style="24" customWidth="1"/>
    <col min="8962" max="8962" width="14.5703125" style="24" bestFit="1" customWidth="1"/>
    <col min="8963" max="8963" width="9.140625" style="24"/>
    <col min="8964" max="8968" width="10" style="24" bestFit="1" customWidth="1"/>
    <col min="8969" max="9214" width="9.140625" style="24"/>
    <col min="9215" max="9215" width="19.85546875" style="24" customWidth="1"/>
    <col min="9216" max="9217" width="19.5703125" style="24" customWidth="1"/>
    <col min="9218" max="9218" width="14.5703125" style="24" bestFit="1" customWidth="1"/>
    <col min="9219" max="9219" width="9.140625" style="24"/>
    <col min="9220" max="9224" width="10" style="24" bestFit="1" customWidth="1"/>
    <col min="9225" max="9470" width="9.140625" style="24"/>
    <col min="9471" max="9471" width="19.85546875" style="24" customWidth="1"/>
    <col min="9472" max="9473" width="19.5703125" style="24" customWidth="1"/>
    <col min="9474" max="9474" width="14.5703125" style="24" bestFit="1" customWidth="1"/>
    <col min="9475" max="9475" width="9.140625" style="24"/>
    <col min="9476" max="9480" width="10" style="24" bestFit="1" customWidth="1"/>
    <col min="9481" max="9726" width="9.140625" style="24"/>
    <col min="9727" max="9727" width="19.85546875" style="24" customWidth="1"/>
    <col min="9728" max="9729" width="19.5703125" style="24" customWidth="1"/>
    <col min="9730" max="9730" width="14.5703125" style="24" bestFit="1" customWidth="1"/>
    <col min="9731" max="9731" width="9.140625" style="24"/>
    <col min="9732" max="9736" width="10" style="24" bestFit="1" customWidth="1"/>
    <col min="9737" max="9982" width="9.140625" style="24"/>
    <col min="9983" max="9983" width="19.85546875" style="24" customWidth="1"/>
    <col min="9984" max="9985" width="19.5703125" style="24" customWidth="1"/>
    <col min="9986" max="9986" width="14.5703125" style="24" bestFit="1" customWidth="1"/>
    <col min="9987" max="9987" width="9.140625" style="24"/>
    <col min="9988" max="9992" width="10" style="24" bestFit="1" customWidth="1"/>
    <col min="9993" max="10238" width="9.140625" style="24"/>
    <col min="10239" max="10239" width="19.85546875" style="24" customWidth="1"/>
    <col min="10240" max="10241" width="19.5703125" style="24" customWidth="1"/>
    <col min="10242" max="10242" width="14.5703125" style="24" bestFit="1" customWidth="1"/>
    <col min="10243" max="10243" width="9.140625" style="24"/>
    <col min="10244" max="10248" width="10" style="24" bestFit="1" customWidth="1"/>
    <col min="10249" max="10494" width="9.140625" style="24"/>
    <col min="10495" max="10495" width="19.85546875" style="24" customWidth="1"/>
    <col min="10496" max="10497" width="19.5703125" style="24" customWidth="1"/>
    <col min="10498" max="10498" width="14.5703125" style="24" bestFit="1" customWidth="1"/>
    <col min="10499" max="10499" width="9.140625" style="24"/>
    <col min="10500" max="10504" width="10" style="24" bestFit="1" customWidth="1"/>
    <col min="10505" max="10750" width="9.140625" style="24"/>
    <col min="10751" max="10751" width="19.85546875" style="24" customWidth="1"/>
    <col min="10752" max="10753" width="19.5703125" style="24" customWidth="1"/>
    <col min="10754" max="10754" width="14.5703125" style="24" bestFit="1" customWidth="1"/>
    <col min="10755" max="10755" width="9.140625" style="24"/>
    <col min="10756" max="10760" width="10" style="24" bestFit="1" customWidth="1"/>
    <col min="10761" max="11006" width="9.140625" style="24"/>
    <col min="11007" max="11007" width="19.85546875" style="24" customWidth="1"/>
    <col min="11008" max="11009" width="19.5703125" style="24" customWidth="1"/>
    <col min="11010" max="11010" width="14.5703125" style="24" bestFit="1" customWidth="1"/>
    <col min="11011" max="11011" width="9.140625" style="24"/>
    <col min="11012" max="11016" width="10" style="24" bestFit="1" customWidth="1"/>
    <col min="11017" max="11262" width="9.140625" style="24"/>
    <col min="11263" max="11263" width="19.85546875" style="24" customWidth="1"/>
    <col min="11264" max="11265" width="19.5703125" style="24" customWidth="1"/>
    <col min="11266" max="11266" width="14.5703125" style="24" bestFit="1" customWidth="1"/>
    <col min="11267" max="11267" width="9.140625" style="24"/>
    <col min="11268" max="11272" width="10" style="24" bestFit="1" customWidth="1"/>
    <col min="11273" max="11518" width="9.140625" style="24"/>
    <col min="11519" max="11519" width="19.85546875" style="24" customWidth="1"/>
    <col min="11520" max="11521" width="19.5703125" style="24" customWidth="1"/>
    <col min="11522" max="11522" width="14.5703125" style="24" bestFit="1" customWidth="1"/>
    <col min="11523" max="11523" width="9.140625" style="24"/>
    <col min="11524" max="11528" width="10" style="24" bestFit="1" customWidth="1"/>
    <col min="11529" max="11774" width="9.140625" style="24"/>
    <col min="11775" max="11775" width="19.85546875" style="24" customWidth="1"/>
    <col min="11776" max="11777" width="19.5703125" style="24" customWidth="1"/>
    <col min="11778" max="11778" width="14.5703125" style="24" bestFit="1" customWidth="1"/>
    <col min="11779" max="11779" width="9.140625" style="24"/>
    <col min="11780" max="11784" width="10" style="24" bestFit="1" customWidth="1"/>
    <col min="11785" max="12030" width="9.140625" style="24"/>
    <col min="12031" max="12031" width="19.85546875" style="24" customWidth="1"/>
    <col min="12032" max="12033" width="19.5703125" style="24" customWidth="1"/>
    <col min="12034" max="12034" width="14.5703125" style="24" bestFit="1" customWidth="1"/>
    <col min="12035" max="12035" width="9.140625" style="24"/>
    <col min="12036" max="12040" width="10" style="24" bestFit="1" customWidth="1"/>
    <col min="12041" max="12286" width="9.140625" style="24"/>
    <col min="12287" max="12287" width="19.85546875" style="24" customWidth="1"/>
    <col min="12288" max="12289" width="19.5703125" style="24" customWidth="1"/>
    <col min="12290" max="12290" width="14.5703125" style="24" bestFit="1" customWidth="1"/>
    <col min="12291" max="12291" width="9.140625" style="24"/>
    <col min="12292" max="12296" width="10" style="24" bestFit="1" customWidth="1"/>
    <col min="12297" max="12542" width="9.140625" style="24"/>
    <col min="12543" max="12543" width="19.85546875" style="24" customWidth="1"/>
    <col min="12544" max="12545" width="19.5703125" style="24" customWidth="1"/>
    <col min="12546" max="12546" width="14.5703125" style="24" bestFit="1" customWidth="1"/>
    <col min="12547" max="12547" width="9.140625" style="24"/>
    <col min="12548" max="12552" width="10" style="24" bestFit="1" customWidth="1"/>
    <col min="12553" max="12798" width="9.140625" style="24"/>
    <col min="12799" max="12799" width="19.85546875" style="24" customWidth="1"/>
    <col min="12800" max="12801" width="19.5703125" style="24" customWidth="1"/>
    <col min="12802" max="12802" width="14.5703125" style="24" bestFit="1" customWidth="1"/>
    <col min="12803" max="12803" width="9.140625" style="24"/>
    <col min="12804" max="12808" width="10" style="24" bestFit="1" customWidth="1"/>
    <col min="12809" max="13054" width="9.140625" style="24"/>
    <col min="13055" max="13055" width="19.85546875" style="24" customWidth="1"/>
    <col min="13056" max="13057" width="19.5703125" style="24" customWidth="1"/>
    <col min="13058" max="13058" width="14.5703125" style="24" bestFit="1" customWidth="1"/>
    <col min="13059" max="13059" width="9.140625" style="24"/>
    <col min="13060" max="13064" width="10" style="24" bestFit="1" customWidth="1"/>
    <col min="13065" max="13310" width="9.140625" style="24"/>
    <col min="13311" max="13311" width="19.85546875" style="24" customWidth="1"/>
    <col min="13312" max="13313" width="19.5703125" style="24" customWidth="1"/>
    <col min="13314" max="13314" width="14.5703125" style="24" bestFit="1" customWidth="1"/>
    <col min="13315" max="13315" width="9.140625" style="24"/>
    <col min="13316" max="13320" width="10" style="24" bestFit="1" customWidth="1"/>
    <col min="13321" max="13566" width="9.140625" style="24"/>
    <col min="13567" max="13567" width="19.85546875" style="24" customWidth="1"/>
    <col min="13568" max="13569" width="19.5703125" style="24" customWidth="1"/>
    <col min="13570" max="13570" width="14.5703125" style="24" bestFit="1" customWidth="1"/>
    <col min="13571" max="13571" width="9.140625" style="24"/>
    <col min="13572" max="13576" width="10" style="24" bestFit="1" customWidth="1"/>
    <col min="13577" max="13822" width="9.140625" style="24"/>
    <col min="13823" max="13823" width="19.85546875" style="24" customWidth="1"/>
    <col min="13824" max="13825" width="19.5703125" style="24" customWidth="1"/>
    <col min="13826" max="13826" width="14.5703125" style="24" bestFit="1" customWidth="1"/>
    <col min="13827" max="13827" width="9.140625" style="24"/>
    <col min="13828" max="13832" width="10" style="24" bestFit="1" customWidth="1"/>
    <col min="13833" max="14078" width="9.140625" style="24"/>
    <col min="14079" max="14079" width="19.85546875" style="24" customWidth="1"/>
    <col min="14080" max="14081" width="19.5703125" style="24" customWidth="1"/>
    <col min="14082" max="14082" width="14.5703125" style="24" bestFit="1" customWidth="1"/>
    <col min="14083" max="14083" width="9.140625" style="24"/>
    <col min="14084" max="14088" width="10" style="24" bestFit="1" customWidth="1"/>
    <col min="14089" max="14334" width="9.140625" style="24"/>
    <col min="14335" max="14335" width="19.85546875" style="24" customWidth="1"/>
    <col min="14336" max="14337" width="19.5703125" style="24" customWidth="1"/>
    <col min="14338" max="14338" width="14.5703125" style="24" bestFit="1" customWidth="1"/>
    <col min="14339" max="14339" width="9.140625" style="24"/>
    <col min="14340" max="14344" width="10" style="24" bestFit="1" customWidth="1"/>
    <col min="14345" max="14590" width="9.140625" style="24"/>
    <col min="14591" max="14591" width="19.85546875" style="24" customWidth="1"/>
    <col min="14592" max="14593" width="19.5703125" style="24" customWidth="1"/>
    <col min="14594" max="14594" width="14.5703125" style="24" bestFit="1" customWidth="1"/>
    <col min="14595" max="14595" width="9.140625" style="24"/>
    <col min="14596" max="14600" width="10" style="24" bestFit="1" customWidth="1"/>
    <col min="14601" max="14846" width="9.140625" style="24"/>
    <col min="14847" max="14847" width="19.85546875" style="24" customWidth="1"/>
    <col min="14848" max="14849" width="19.5703125" style="24" customWidth="1"/>
    <col min="14850" max="14850" width="14.5703125" style="24" bestFit="1" customWidth="1"/>
    <col min="14851" max="14851" width="9.140625" style="24"/>
    <col min="14852" max="14856" width="10" style="24" bestFit="1" customWidth="1"/>
    <col min="14857" max="15102" width="9.140625" style="24"/>
    <col min="15103" max="15103" width="19.85546875" style="24" customWidth="1"/>
    <col min="15104" max="15105" width="19.5703125" style="24" customWidth="1"/>
    <col min="15106" max="15106" width="14.5703125" style="24" bestFit="1" customWidth="1"/>
    <col min="15107" max="15107" width="9.140625" style="24"/>
    <col min="15108" max="15112" width="10" style="24" bestFit="1" customWidth="1"/>
    <col min="15113" max="15358" width="9.140625" style="24"/>
    <col min="15359" max="15359" width="19.85546875" style="24" customWidth="1"/>
    <col min="15360" max="15361" width="19.5703125" style="24" customWidth="1"/>
    <col min="15362" max="15362" width="14.5703125" style="24" bestFit="1" customWidth="1"/>
    <col min="15363" max="15363" width="9.140625" style="24"/>
    <col min="15364" max="15368" width="10" style="24" bestFit="1" customWidth="1"/>
    <col min="15369" max="15614" width="9.140625" style="24"/>
    <col min="15615" max="15615" width="19.85546875" style="24" customWidth="1"/>
    <col min="15616" max="15617" width="19.5703125" style="24" customWidth="1"/>
    <col min="15618" max="15618" width="14.5703125" style="24" bestFit="1" customWidth="1"/>
    <col min="15619" max="15619" width="9.140625" style="24"/>
    <col min="15620" max="15624" width="10" style="24" bestFit="1" customWidth="1"/>
    <col min="15625" max="15870" width="9.140625" style="24"/>
    <col min="15871" max="15871" width="19.85546875" style="24" customWidth="1"/>
    <col min="15872" max="15873" width="19.5703125" style="24" customWidth="1"/>
    <col min="15874" max="15874" width="14.5703125" style="24" bestFit="1" customWidth="1"/>
    <col min="15875" max="15875" width="9.140625" style="24"/>
    <col min="15876" max="15880" width="10" style="24" bestFit="1" customWidth="1"/>
    <col min="15881" max="16126" width="9.140625" style="24"/>
    <col min="16127" max="16127" width="19.85546875" style="24" customWidth="1"/>
    <col min="16128" max="16129" width="19.5703125" style="24" customWidth="1"/>
    <col min="16130" max="16130" width="14.5703125" style="24" bestFit="1" customWidth="1"/>
    <col min="16131" max="16131" width="9.140625" style="24"/>
    <col min="16132" max="16136" width="10" style="24" bestFit="1" customWidth="1"/>
    <col min="16137" max="16384" width="9.140625" style="24"/>
  </cols>
  <sheetData>
    <row r="1" spans="1:41" ht="22.5" customHeight="1" x14ac:dyDescent="0.25">
      <c r="A1" s="81"/>
      <c r="B1" s="81"/>
      <c r="C1" s="81"/>
      <c r="D1" s="81"/>
      <c r="E1" s="81"/>
      <c r="F1" s="135" t="s">
        <v>12</v>
      </c>
      <c r="G1" s="135"/>
    </row>
    <row r="2" spans="1:41" ht="15.75" x14ac:dyDescent="0.25">
      <c r="A2" s="136" t="s">
        <v>205</v>
      </c>
      <c r="B2" s="136"/>
      <c r="C2" s="136"/>
      <c r="D2" s="136"/>
      <c r="E2" s="136"/>
      <c r="F2" s="136"/>
      <c r="G2" s="136"/>
    </row>
    <row r="3" spans="1:41" ht="15.75" x14ac:dyDescent="0.25">
      <c r="A3" s="140" t="s">
        <v>101</v>
      </c>
      <c r="B3" s="140"/>
      <c r="C3" s="140"/>
      <c r="D3" s="140"/>
      <c r="E3" s="140"/>
      <c r="F3" s="140"/>
      <c r="G3" s="140"/>
    </row>
    <row r="4" spans="1:41" ht="20.25" x14ac:dyDescent="0.3">
      <c r="A4" s="151" t="s">
        <v>186</v>
      </c>
      <c r="B4" s="151"/>
      <c r="C4" s="151"/>
      <c r="D4" s="151"/>
      <c r="E4" s="151"/>
      <c r="F4" s="151"/>
      <c r="G4" s="151"/>
    </row>
    <row r="5" spans="1:41" ht="39.75" customHeight="1" x14ac:dyDescent="0.25">
      <c r="A5" s="146" t="s">
        <v>0</v>
      </c>
      <c r="B5" s="146"/>
      <c r="C5" s="146"/>
      <c r="D5" s="146"/>
      <c r="E5" s="146"/>
      <c r="F5" s="80" t="s">
        <v>187</v>
      </c>
      <c r="G5" s="80" t="s">
        <v>155</v>
      </c>
    </row>
    <row r="6" spans="1:41" s="79" customFormat="1" x14ac:dyDescent="0.25">
      <c r="A6" s="145" t="s">
        <v>156</v>
      </c>
      <c r="B6" s="145"/>
      <c r="C6" s="145"/>
      <c r="D6" s="145"/>
      <c r="E6" s="145"/>
      <c r="F6" s="82"/>
      <c r="G6" s="82"/>
    </row>
    <row r="7" spans="1:41" s="79" customFormat="1" x14ac:dyDescent="0.25">
      <c r="A7" s="145" t="s">
        <v>157</v>
      </c>
      <c r="B7" s="145"/>
      <c r="C7" s="145"/>
      <c r="D7" s="145"/>
      <c r="E7" s="145"/>
      <c r="F7" s="83">
        <v>3534557.6500000954</v>
      </c>
      <c r="G7" s="83">
        <v>4226247</v>
      </c>
    </row>
    <row r="8" spans="1:41" x14ac:dyDescent="0.25">
      <c r="A8" s="147" t="s">
        <v>158</v>
      </c>
      <c r="B8" s="147"/>
      <c r="C8" s="147"/>
      <c r="D8" s="147"/>
      <c r="E8" s="147"/>
      <c r="F8" s="84"/>
      <c r="G8" s="84"/>
    </row>
    <row r="9" spans="1:41" x14ac:dyDescent="0.25">
      <c r="A9" s="148" t="s">
        <v>159</v>
      </c>
      <c r="B9" s="148"/>
      <c r="C9" s="148"/>
      <c r="D9" s="148"/>
      <c r="E9" s="148"/>
      <c r="F9" s="85">
        <v>2184634</v>
      </c>
      <c r="G9" s="85">
        <v>4096016</v>
      </c>
    </row>
    <row r="10" spans="1:41" x14ac:dyDescent="0.25">
      <c r="A10" s="148" t="s">
        <v>160</v>
      </c>
      <c r="B10" s="148"/>
      <c r="C10" s="148"/>
      <c r="D10" s="148"/>
      <c r="E10" s="148"/>
      <c r="F10" s="85">
        <v>11636683.32</v>
      </c>
      <c r="G10" s="85">
        <v>24693956</v>
      </c>
      <c r="AN10" s="24" t="s">
        <v>161</v>
      </c>
      <c r="AO10" s="24" t="s">
        <v>162</v>
      </c>
    </row>
    <row r="11" spans="1:41" x14ac:dyDescent="0.25">
      <c r="A11" s="148" t="s">
        <v>188</v>
      </c>
      <c r="B11" s="148"/>
      <c r="C11" s="148"/>
      <c r="D11" s="148"/>
      <c r="E11" s="148"/>
      <c r="F11" s="85"/>
      <c r="G11" s="85"/>
    </row>
    <row r="12" spans="1:41" x14ac:dyDescent="0.25">
      <c r="A12" s="149" t="s">
        <v>189</v>
      </c>
      <c r="B12" s="149"/>
      <c r="C12" s="149"/>
      <c r="D12" s="149"/>
      <c r="E12" s="149"/>
      <c r="F12" s="85">
        <v>-17112</v>
      </c>
      <c r="G12" s="85">
        <v>-130500</v>
      </c>
    </row>
    <row r="13" spans="1:41" x14ac:dyDescent="0.25">
      <c r="A13" s="149" t="s">
        <v>190</v>
      </c>
      <c r="B13" s="149"/>
      <c r="C13" s="149"/>
      <c r="D13" s="149"/>
      <c r="E13" s="149"/>
      <c r="F13" s="85">
        <v>-1802934</v>
      </c>
      <c r="G13" s="85">
        <v>0</v>
      </c>
    </row>
    <row r="14" spans="1:41" x14ac:dyDescent="0.25">
      <c r="A14" s="149" t="s">
        <v>191</v>
      </c>
      <c r="B14" s="149"/>
      <c r="C14" s="149"/>
      <c r="D14" s="149"/>
      <c r="E14" s="149"/>
      <c r="F14" s="85">
        <v>-201848</v>
      </c>
      <c r="G14" s="85">
        <v>-12397</v>
      </c>
    </row>
    <row r="15" spans="1:41" x14ac:dyDescent="0.25">
      <c r="A15" s="149" t="s">
        <v>192</v>
      </c>
      <c r="B15" s="149"/>
      <c r="C15" s="149"/>
      <c r="D15" s="149"/>
      <c r="E15" s="149"/>
      <c r="F15" s="85"/>
      <c r="G15" s="85"/>
      <c r="AN15" s="24" t="s">
        <v>163</v>
      </c>
      <c r="AO15" s="24" t="s">
        <v>164</v>
      </c>
    </row>
    <row r="16" spans="1:41" x14ac:dyDescent="0.25">
      <c r="A16" s="149" t="s">
        <v>165</v>
      </c>
      <c r="B16" s="149"/>
      <c r="C16" s="149"/>
      <c r="D16" s="149"/>
      <c r="E16" s="149"/>
      <c r="F16" s="85"/>
      <c r="G16" s="85"/>
      <c r="AN16" s="24" t="s">
        <v>166</v>
      </c>
      <c r="AO16" s="24" t="s">
        <v>166</v>
      </c>
    </row>
    <row r="17" spans="1:41" s="79" customFormat="1" x14ac:dyDescent="0.25">
      <c r="A17" s="145" t="s">
        <v>167</v>
      </c>
      <c r="B17" s="145"/>
      <c r="C17" s="145"/>
      <c r="D17" s="145"/>
      <c r="E17" s="145"/>
      <c r="F17" s="83">
        <v>15333980.970000096</v>
      </c>
      <c r="G17" s="83">
        <v>32873322</v>
      </c>
      <c r="AJ17" s="79">
        <f>496971190+7602697</f>
        <v>504573887</v>
      </c>
      <c r="AN17" s="79" t="s">
        <v>164</v>
      </c>
      <c r="AO17" s="79" t="s">
        <v>163</v>
      </c>
    </row>
    <row r="18" spans="1:41" x14ac:dyDescent="0.25">
      <c r="A18" s="147" t="s">
        <v>168</v>
      </c>
      <c r="B18" s="147"/>
      <c r="C18" s="147"/>
      <c r="D18" s="147"/>
      <c r="E18" s="147"/>
      <c r="F18" s="84"/>
      <c r="G18" s="84"/>
      <c r="AJ18" s="24">
        <f>436522239+14215413</f>
        <v>450737652</v>
      </c>
      <c r="AK18" s="24">
        <f>AJ17-AJ18</f>
        <v>53836235</v>
      </c>
      <c r="AN18" s="24" t="s">
        <v>169</v>
      </c>
      <c r="AO18" s="24" t="s">
        <v>169</v>
      </c>
    </row>
    <row r="19" spans="1:41" x14ac:dyDescent="0.25">
      <c r="A19" s="149" t="s">
        <v>170</v>
      </c>
      <c r="B19" s="149"/>
      <c r="C19" s="149"/>
      <c r="D19" s="149"/>
      <c r="E19" s="149"/>
      <c r="F19" s="85">
        <v>-31586.110000014305</v>
      </c>
      <c r="G19" s="85">
        <v>-191267.38999998569</v>
      </c>
    </row>
    <row r="20" spans="1:41" x14ac:dyDescent="0.25">
      <c r="A20" s="149" t="s">
        <v>171</v>
      </c>
      <c r="B20" s="149"/>
      <c r="C20" s="149"/>
      <c r="D20" s="149"/>
      <c r="E20" s="149"/>
      <c r="F20" s="85">
        <v>993603.30000001192</v>
      </c>
      <c r="G20" s="85">
        <v>60448951.300000012</v>
      </c>
      <c r="AM20" s="24">
        <f>496971190+7602697</f>
        <v>504573887</v>
      </c>
      <c r="AN20" s="24">
        <f>AM20-AM22</f>
        <v>53836235</v>
      </c>
    </row>
    <row r="21" spans="1:41" x14ac:dyDescent="0.25">
      <c r="A21" s="149" t="s">
        <v>193</v>
      </c>
      <c r="B21" s="149"/>
      <c r="C21" s="149"/>
      <c r="D21" s="149"/>
      <c r="E21" s="149"/>
      <c r="F21" s="85">
        <v>-7394685</v>
      </c>
      <c r="G21" s="85">
        <v>-6612716.4800000004</v>
      </c>
    </row>
    <row r="22" spans="1:41" x14ac:dyDescent="0.25">
      <c r="A22" s="149" t="s">
        <v>172</v>
      </c>
      <c r="B22" s="149"/>
      <c r="C22" s="149"/>
      <c r="D22" s="149"/>
      <c r="E22" s="149"/>
      <c r="F22" s="85">
        <v>20550506.660000086</v>
      </c>
      <c r="G22" s="85">
        <v>-71657504</v>
      </c>
      <c r="AJ22" s="24">
        <f>542947409-170021627</f>
        <v>372925782</v>
      </c>
      <c r="AM22" s="24">
        <f>436522239+14215413</f>
        <v>450737652</v>
      </c>
    </row>
    <row r="23" spans="1:41" s="79" customFormat="1" ht="34.5" customHeight="1" x14ac:dyDescent="0.25">
      <c r="A23" s="153" t="s">
        <v>194</v>
      </c>
      <c r="B23" s="153"/>
      <c r="C23" s="153"/>
      <c r="D23" s="153"/>
      <c r="E23" s="153"/>
      <c r="F23" s="83">
        <v>29451819.820000179</v>
      </c>
      <c r="G23" s="83">
        <v>14860785.430000022</v>
      </c>
      <c r="AJ23" s="79">
        <f>600439583-156041900</f>
        <v>444397683</v>
      </c>
      <c r="AK23" s="79">
        <f>AJ22-AJ23</f>
        <v>-71471901</v>
      </c>
    </row>
    <row r="24" spans="1:41" x14ac:dyDescent="0.25">
      <c r="A24" s="149" t="s">
        <v>173</v>
      </c>
      <c r="B24" s="149"/>
      <c r="C24" s="149"/>
      <c r="D24" s="149"/>
      <c r="E24" s="149"/>
      <c r="F24" s="85">
        <v>-775724</v>
      </c>
      <c r="G24" s="85">
        <v>231107</v>
      </c>
    </row>
    <row r="25" spans="1:41" x14ac:dyDescent="0.25">
      <c r="A25" s="145" t="s">
        <v>195</v>
      </c>
      <c r="B25" s="145"/>
      <c r="C25" s="145"/>
      <c r="D25" s="145"/>
      <c r="E25" s="145"/>
      <c r="F25" s="83">
        <v>28676095.820000179</v>
      </c>
      <c r="G25" s="83">
        <v>15091892.430000022</v>
      </c>
    </row>
    <row r="26" spans="1:41" x14ac:dyDescent="0.25">
      <c r="A26" s="149" t="s">
        <v>196</v>
      </c>
      <c r="B26" s="149"/>
      <c r="C26" s="149"/>
      <c r="D26" s="149"/>
      <c r="E26" s="149"/>
      <c r="F26" s="85">
        <v>0</v>
      </c>
      <c r="G26" s="85">
        <v>0</v>
      </c>
    </row>
    <row r="27" spans="1:41" x14ac:dyDescent="0.25">
      <c r="A27" s="149" t="s">
        <v>13</v>
      </c>
      <c r="B27" s="149"/>
      <c r="C27" s="149"/>
      <c r="D27" s="149"/>
      <c r="E27" s="149"/>
      <c r="F27" s="85">
        <v>259154.31400000001</v>
      </c>
      <c r="G27" s="85">
        <v>-204842</v>
      </c>
    </row>
    <row r="28" spans="1:41" s="79" customFormat="1" x14ac:dyDescent="0.25">
      <c r="A28" s="145" t="s">
        <v>174</v>
      </c>
      <c r="B28" s="145"/>
      <c r="C28" s="145"/>
      <c r="D28" s="145"/>
      <c r="E28" s="145"/>
      <c r="F28" s="83">
        <v>28935250.134000178</v>
      </c>
      <c r="G28" s="83">
        <v>14887050.430000022</v>
      </c>
    </row>
    <row r="29" spans="1:41" x14ac:dyDescent="0.25">
      <c r="A29" s="154"/>
      <c r="B29" s="154"/>
      <c r="C29" s="154"/>
      <c r="D29" s="154"/>
      <c r="E29" s="154"/>
      <c r="F29" s="86"/>
      <c r="G29" s="86"/>
    </row>
    <row r="30" spans="1:41" s="79" customFormat="1" x14ac:dyDescent="0.25">
      <c r="A30" s="150" t="s">
        <v>175</v>
      </c>
      <c r="B30" s="150"/>
      <c r="C30" s="150"/>
      <c r="D30" s="150"/>
      <c r="E30" s="150"/>
      <c r="F30" s="87"/>
      <c r="G30" s="87"/>
    </row>
    <row r="31" spans="1:41" x14ac:dyDescent="0.25">
      <c r="A31" s="152" t="s">
        <v>176</v>
      </c>
      <c r="B31" s="152"/>
      <c r="C31" s="152"/>
      <c r="D31" s="152"/>
      <c r="E31" s="152"/>
      <c r="F31" s="86">
        <v>-1865921</v>
      </c>
      <c r="G31" s="86">
        <v>-4571769</v>
      </c>
      <c r="AN31" s="24">
        <f>1581107-417933</f>
        <v>1163174</v>
      </c>
    </row>
    <row r="32" spans="1:41" x14ac:dyDescent="0.25">
      <c r="A32" s="152" t="s">
        <v>177</v>
      </c>
      <c r="B32" s="152"/>
      <c r="C32" s="152"/>
      <c r="D32" s="152"/>
      <c r="E32" s="152"/>
      <c r="F32" s="86">
        <v>5093558</v>
      </c>
      <c r="G32" s="86">
        <v>63455</v>
      </c>
    </row>
    <row r="33" spans="1:40" x14ac:dyDescent="0.25">
      <c r="A33" s="152" t="s">
        <v>178</v>
      </c>
      <c r="B33" s="152"/>
      <c r="C33" s="152"/>
      <c r="D33" s="152"/>
      <c r="E33" s="152"/>
      <c r="F33" s="86">
        <v>0</v>
      </c>
      <c r="G33" s="86">
        <v>0</v>
      </c>
    </row>
    <row r="34" spans="1:40" x14ac:dyDescent="0.25">
      <c r="A34" s="152" t="s">
        <v>179</v>
      </c>
      <c r="B34" s="152"/>
      <c r="C34" s="152"/>
      <c r="D34" s="152"/>
      <c r="E34" s="152"/>
      <c r="F34" s="86">
        <v>-366645.24</v>
      </c>
      <c r="G34" s="86">
        <v>108625</v>
      </c>
      <c r="AN34" s="24">
        <f>1073989</f>
        <v>1073989</v>
      </c>
    </row>
    <row r="35" spans="1:40" x14ac:dyDescent="0.25">
      <c r="A35" s="155" t="s">
        <v>197</v>
      </c>
      <c r="B35" s="152"/>
      <c r="C35" s="152"/>
      <c r="D35" s="152"/>
      <c r="E35" s="152"/>
      <c r="F35" s="86">
        <v>-5931662.6799999997</v>
      </c>
      <c r="G35" s="86">
        <v>338417</v>
      </c>
    </row>
    <row r="36" spans="1:40" x14ac:dyDescent="0.25">
      <c r="A36" s="137" t="s">
        <v>201</v>
      </c>
      <c r="B36" s="138"/>
      <c r="C36" s="138"/>
      <c r="D36" s="138"/>
      <c r="E36" s="139"/>
      <c r="F36" s="86"/>
      <c r="G36" s="86"/>
    </row>
    <row r="37" spans="1:40" x14ac:dyDescent="0.25">
      <c r="A37" s="155" t="s">
        <v>189</v>
      </c>
      <c r="B37" s="155"/>
      <c r="C37" s="155"/>
      <c r="D37" s="155"/>
      <c r="E37" s="155"/>
      <c r="F37" s="86">
        <v>17112</v>
      </c>
      <c r="G37" s="86">
        <v>130500</v>
      </c>
    </row>
    <row r="38" spans="1:40" x14ac:dyDescent="0.25">
      <c r="A38" s="155" t="s">
        <v>190</v>
      </c>
      <c r="B38" s="155"/>
      <c r="C38" s="155"/>
      <c r="D38" s="155"/>
      <c r="E38" s="155"/>
      <c r="F38" s="86">
        <v>1802934</v>
      </c>
      <c r="G38" s="86">
        <v>0</v>
      </c>
    </row>
    <row r="39" spans="1:40" x14ac:dyDescent="0.25">
      <c r="A39" s="155" t="s">
        <v>191</v>
      </c>
      <c r="B39" s="155"/>
      <c r="C39" s="155"/>
      <c r="D39" s="155"/>
      <c r="E39" s="155"/>
      <c r="F39" s="86">
        <v>201848</v>
      </c>
      <c r="G39" s="86">
        <v>0</v>
      </c>
    </row>
    <row r="40" spans="1:40" x14ac:dyDescent="0.25">
      <c r="A40" s="152"/>
      <c r="B40" s="152"/>
      <c r="C40" s="152"/>
      <c r="D40" s="152"/>
      <c r="E40" s="152"/>
      <c r="F40" s="86"/>
      <c r="G40" s="86"/>
    </row>
    <row r="41" spans="1:40" x14ac:dyDescent="0.25">
      <c r="A41" s="150" t="s">
        <v>180</v>
      </c>
      <c r="B41" s="150"/>
      <c r="C41" s="150"/>
      <c r="D41" s="150"/>
      <c r="E41" s="150"/>
      <c r="F41" s="87">
        <v>-1048776.92</v>
      </c>
      <c r="G41" s="87">
        <v>-3930772</v>
      </c>
    </row>
    <row r="42" spans="1:40" x14ac:dyDescent="0.25">
      <c r="A42" s="154"/>
      <c r="B42" s="154"/>
      <c r="C42" s="154"/>
      <c r="D42" s="154"/>
      <c r="E42" s="154"/>
      <c r="F42" s="86"/>
      <c r="G42" s="86"/>
    </row>
    <row r="43" spans="1:40" x14ac:dyDescent="0.25">
      <c r="A43" s="150" t="s">
        <v>181</v>
      </c>
      <c r="B43" s="150"/>
      <c r="C43" s="150"/>
      <c r="D43" s="150"/>
      <c r="E43" s="150"/>
      <c r="F43" s="87"/>
      <c r="G43" s="87"/>
    </row>
    <row r="44" spans="1:40" x14ac:dyDescent="0.25">
      <c r="A44" s="152" t="s">
        <v>182</v>
      </c>
      <c r="B44" s="152"/>
      <c r="C44" s="152"/>
      <c r="D44" s="152"/>
      <c r="E44" s="152"/>
      <c r="F44" s="86">
        <v>0</v>
      </c>
      <c r="G44" s="86">
        <v>0</v>
      </c>
    </row>
    <row r="45" spans="1:40" x14ac:dyDescent="0.25">
      <c r="A45" s="155" t="s">
        <v>198</v>
      </c>
      <c r="B45" s="152"/>
      <c r="C45" s="152"/>
      <c r="D45" s="152"/>
      <c r="E45" s="152"/>
      <c r="F45" s="86">
        <v>146263.13000000268</v>
      </c>
      <c r="G45" s="86">
        <v>13387758</v>
      </c>
      <c r="AJ45" s="24">
        <f>23891288+156041900</f>
        <v>179933188</v>
      </c>
      <c r="AK45" s="24">
        <f>AJ46-AJ45</f>
        <v>13387758</v>
      </c>
      <c r="AM45" s="24">
        <f>55399857-51223393</f>
        <v>4176464</v>
      </c>
    </row>
    <row r="46" spans="1:40" ht="39.75" customHeight="1" x14ac:dyDescent="0.25">
      <c r="A46" s="156" t="s">
        <v>204</v>
      </c>
      <c r="B46" s="155"/>
      <c r="C46" s="155"/>
      <c r="D46" s="155"/>
      <c r="E46" s="155"/>
      <c r="F46" s="86">
        <v>3169813</v>
      </c>
      <c r="G46" s="86">
        <v>0</v>
      </c>
      <c r="AJ46" s="24">
        <f>23299319+170021627</f>
        <v>193320946</v>
      </c>
    </row>
    <row r="47" spans="1:40" x14ac:dyDescent="0.25">
      <c r="A47" s="155" t="s">
        <v>199</v>
      </c>
      <c r="B47" s="152"/>
      <c r="C47" s="152"/>
      <c r="D47" s="152"/>
      <c r="E47" s="152"/>
      <c r="F47" s="86">
        <v>10002.769999999553</v>
      </c>
      <c r="G47" s="86">
        <v>278049</v>
      </c>
    </row>
    <row r="48" spans="1:40" x14ac:dyDescent="0.25">
      <c r="A48" s="155" t="s">
        <v>200</v>
      </c>
      <c r="B48" s="155"/>
      <c r="C48" s="155"/>
      <c r="D48" s="155"/>
      <c r="E48" s="155"/>
      <c r="F48" s="86">
        <v>-89125.94299999997</v>
      </c>
      <c r="G48" s="86">
        <v>0</v>
      </c>
    </row>
    <row r="49" spans="1:41" x14ac:dyDescent="0.25">
      <c r="A49" s="157" t="s">
        <v>202</v>
      </c>
      <c r="B49" s="154"/>
      <c r="C49" s="154"/>
      <c r="D49" s="154"/>
      <c r="E49" s="154"/>
      <c r="F49" s="86">
        <v>-11636683.32</v>
      </c>
      <c r="G49" s="86">
        <v>-24693956</v>
      </c>
      <c r="AJ49" s="24">
        <f>4403905+3105986</f>
        <v>7509891</v>
      </c>
      <c r="AK49" s="24">
        <f>AJ49-AJ50</f>
        <v>338417</v>
      </c>
    </row>
    <row r="50" spans="1:41" x14ac:dyDescent="0.25">
      <c r="A50" s="150" t="s">
        <v>183</v>
      </c>
      <c r="B50" s="150"/>
      <c r="C50" s="150"/>
      <c r="D50" s="150"/>
      <c r="E50" s="150"/>
      <c r="F50" s="87">
        <v>-8399730.362999998</v>
      </c>
      <c r="G50" s="87">
        <v>-11028149</v>
      </c>
      <c r="AJ50" s="24">
        <f>3574434+3597040</f>
        <v>7171474</v>
      </c>
    </row>
    <row r="51" spans="1:41" x14ac:dyDescent="0.25">
      <c r="A51" s="154"/>
      <c r="B51" s="154"/>
      <c r="C51" s="154"/>
      <c r="D51" s="154"/>
      <c r="E51" s="154"/>
      <c r="F51" s="86"/>
      <c r="G51" s="86"/>
    </row>
    <row r="52" spans="1:41" s="79" customFormat="1" x14ac:dyDescent="0.25">
      <c r="A52" s="150" t="s">
        <v>203</v>
      </c>
      <c r="B52" s="150"/>
      <c r="C52" s="150"/>
      <c r="D52" s="150"/>
      <c r="E52" s="150"/>
      <c r="F52" s="87">
        <v>19486742.851000182</v>
      </c>
      <c r="G52" s="87">
        <v>-71870.569999977946</v>
      </c>
      <c r="AJ52" s="79">
        <f>10665045+417933</f>
        <v>11082978</v>
      </c>
    </row>
    <row r="53" spans="1:41" s="79" customFormat="1" x14ac:dyDescent="0.25">
      <c r="A53" s="150" t="s">
        <v>184</v>
      </c>
      <c r="B53" s="150"/>
      <c r="C53" s="150"/>
      <c r="D53" s="150"/>
      <c r="E53" s="150"/>
      <c r="F53" s="87">
        <v>1804051</v>
      </c>
      <c r="G53" s="87">
        <v>1875925</v>
      </c>
      <c r="AJ53" s="79">
        <f>12429490-1068463</f>
        <v>11361027</v>
      </c>
    </row>
    <row r="54" spans="1:41" s="79" customFormat="1" x14ac:dyDescent="0.25">
      <c r="A54" s="150" t="s">
        <v>185</v>
      </c>
      <c r="B54" s="150"/>
      <c r="C54" s="150"/>
      <c r="D54" s="150"/>
      <c r="E54" s="150"/>
      <c r="F54" s="87">
        <v>21290793.851000182</v>
      </c>
      <c r="G54" s="87">
        <v>1804051.4300000221</v>
      </c>
    </row>
    <row r="55" spans="1:41" x14ac:dyDescent="0.25">
      <c r="AL55" s="24">
        <f>1310561+493490</f>
        <v>1804051</v>
      </c>
      <c r="AO55" s="24">
        <f>55399857-51223393</f>
        <v>4176464</v>
      </c>
    </row>
    <row r="56" spans="1:41" ht="15.75" x14ac:dyDescent="0.25">
      <c r="A56" s="142"/>
      <c r="B56" s="142"/>
      <c r="C56" s="142"/>
      <c r="D56" s="142"/>
      <c r="E56" s="142" t="s">
        <v>206</v>
      </c>
      <c r="F56" s="142"/>
      <c r="G56" s="142"/>
    </row>
    <row r="57" spans="1:41" ht="15.75" x14ac:dyDescent="0.25">
      <c r="A57" s="142"/>
      <c r="B57" s="142"/>
      <c r="C57" s="142"/>
      <c r="D57" s="142"/>
      <c r="E57" s="142"/>
      <c r="F57" s="142"/>
      <c r="G57" s="142"/>
    </row>
    <row r="58" spans="1:41" ht="15.75" x14ac:dyDescent="0.25">
      <c r="A58" s="142"/>
      <c r="B58" s="142"/>
      <c r="C58" s="142"/>
      <c r="D58" s="142"/>
      <c r="E58" s="142"/>
      <c r="F58" s="142"/>
      <c r="G58" s="142"/>
    </row>
    <row r="59" spans="1:41" ht="15.75" x14ac:dyDescent="0.25">
      <c r="A59" s="142"/>
      <c r="B59" s="142"/>
      <c r="C59" s="142"/>
      <c r="D59" s="142"/>
      <c r="E59" s="142" t="s">
        <v>207</v>
      </c>
      <c r="F59" s="142"/>
      <c r="G59" s="142"/>
    </row>
    <row r="60" spans="1:41" ht="15.75" x14ac:dyDescent="0.25">
      <c r="A60" s="143" t="s">
        <v>63</v>
      </c>
      <c r="B60" s="143"/>
      <c r="C60" s="143"/>
      <c r="D60" s="143"/>
      <c r="E60" s="142" t="s">
        <v>208</v>
      </c>
      <c r="F60" s="142"/>
      <c r="G60" s="142"/>
    </row>
    <row r="61" spans="1:41" ht="15.75" x14ac:dyDescent="0.25">
      <c r="A61" s="144" t="s">
        <v>135</v>
      </c>
      <c r="B61" s="143"/>
      <c r="C61" s="143"/>
      <c r="D61" s="143"/>
      <c r="E61" s="142" t="s">
        <v>209</v>
      </c>
      <c r="F61" s="142"/>
      <c r="G61" s="142"/>
    </row>
    <row r="62" spans="1:41" x14ac:dyDescent="0.25">
      <c r="A62" s="141"/>
      <c r="B62" s="141"/>
      <c r="C62" s="141"/>
      <c r="D62" s="141"/>
      <c r="E62" s="141"/>
      <c r="F62" s="141"/>
      <c r="G62" s="141"/>
    </row>
  </sheetData>
  <mergeCells count="68">
    <mergeCell ref="A47:E47"/>
    <mergeCell ref="A49:E49"/>
    <mergeCell ref="A50:E50"/>
    <mergeCell ref="A51:E51"/>
    <mergeCell ref="A48:E48"/>
    <mergeCell ref="A21:E21"/>
    <mergeCell ref="A25:E25"/>
    <mergeCell ref="A26:E26"/>
    <mergeCell ref="A45:E45"/>
    <mergeCell ref="A46:E46"/>
    <mergeCell ref="A37:E37"/>
    <mergeCell ref="A38:E38"/>
    <mergeCell ref="A39:E39"/>
    <mergeCell ref="A44:E44"/>
    <mergeCell ref="A34:E34"/>
    <mergeCell ref="A40:E40"/>
    <mergeCell ref="A41:E41"/>
    <mergeCell ref="A42:E42"/>
    <mergeCell ref="A43:E43"/>
    <mergeCell ref="A35:E35"/>
    <mergeCell ref="A4:G4"/>
    <mergeCell ref="A32:E32"/>
    <mergeCell ref="A33:E33"/>
    <mergeCell ref="A18:E18"/>
    <mergeCell ref="A19:E19"/>
    <mergeCell ref="A20:E20"/>
    <mergeCell ref="A22:E22"/>
    <mergeCell ref="A23:E23"/>
    <mergeCell ref="A24:E24"/>
    <mergeCell ref="A27:E27"/>
    <mergeCell ref="A28:E28"/>
    <mergeCell ref="A29:E29"/>
    <mergeCell ref="A30:E30"/>
    <mergeCell ref="A31:E31"/>
    <mergeCell ref="A11:E11"/>
    <mergeCell ref="A14:E14"/>
    <mergeCell ref="A60:D60"/>
    <mergeCell ref="A61:D61"/>
    <mergeCell ref="A17:E17"/>
    <mergeCell ref="A5:E5"/>
    <mergeCell ref="A6:E6"/>
    <mergeCell ref="A7:E7"/>
    <mergeCell ref="A8:E8"/>
    <mergeCell ref="A9:E9"/>
    <mergeCell ref="A10:E10"/>
    <mergeCell ref="A15:E15"/>
    <mergeCell ref="A16:E16"/>
    <mergeCell ref="A52:E52"/>
    <mergeCell ref="A53:E53"/>
    <mergeCell ref="A54:E54"/>
    <mergeCell ref="A12:E12"/>
    <mergeCell ref="A13:E13"/>
    <mergeCell ref="F1:G1"/>
    <mergeCell ref="A2:G2"/>
    <mergeCell ref="A36:E36"/>
    <mergeCell ref="A3:G3"/>
    <mergeCell ref="A62:D62"/>
    <mergeCell ref="E56:G56"/>
    <mergeCell ref="E57:G57"/>
    <mergeCell ref="E58:G58"/>
    <mergeCell ref="E59:G59"/>
    <mergeCell ref="E60:G60"/>
    <mergeCell ref="E61:G61"/>
    <mergeCell ref="E62:G62"/>
    <mergeCell ref="A56:D56"/>
    <mergeCell ref="A57:D57"/>
    <mergeCell ref="A58:D58"/>
    <mergeCell ref="A59:D59"/>
  </mergeCells>
  <pageMargins left="0.88" right="0.22" top="0.32" bottom="0.43" header="0.22" footer="0.3"/>
  <pageSetup paperSize="9" scale="81"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5" zoomScaleNormal="85" workbookViewId="0">
      <selection activeCell="L20" sqref="L20"/>
    </sheetView>
  </sheetViews>
  <sheetFormatPr defaultRowHeight="15" x14ac:dyDescent="0.25"/>
  <cols>
    <col min="1" max="1" width="7" style="24" customWidth="1"/>
    <col min="2" max="2" width="52.7109375" style="24" customWidth="1"/>
    <col min="3" max="3" width="16.5703125" style="24" customWidth="1"/>
    <col min="4" max="4" width="15.28515625" style="24" customWidth="1"/>
    <col min="5" max="5" width="16.42578125" style="24" customWidth="1"/>
    <col min="6" max="6" width="17.7109375" style="24" customWidth="1"/>
    <col min="7" max="7" width="18.140625" style="24" customWidth="1"/>
    <col min="8" max="8" width="16.7109375" style="24" bestFit="1" customWidth="1"/>
    <col min="9" max="16384" width="9.140625" style="24"/>
  </cols>
  <sheetData>
    <row r="1" spans="1:8" ht="21.75" customHeight="1" x14ac:dyDescent="0.25">
      <c r="A1" s="158" t="s">
        <v>145</v>
      </c>
      <c r="B1" s="158"/>
      <c r="C1" s="158"/>
      <c r="D1" s="158"/>
      <c r="E1" s="158"/>
      <c r="F1" s="158"/>
      <c r="G1" s="158"/>
      <c r="H1" s="158"/>
    </row>
    <row r="2" spans="1:8" ht="18" x14ac:dyDescent="0.25">
      <c r="A2" s="159" t="s">
        <v>153</v>
      </c>
      <c r="B2" s="159"/>
      <c r="C2" s="159"/>
      <c r="D2" s="159"/>
      <c r="E2" s="159"/>
      <c r="F2" s="159"/>
      <c r="G2" s="159"/>
      <c r="H2" s="159"/>
    </row>
    <row r="3" spans="1:8" ht="15.75" x14ac:dyDescent="0.25">
      <c r="A3" s="160" t="s">
        <v>139</v>
      </c>
      <c r="B3" s="160"/>
      <c r="C3" s="160"/>
      <c r="D3" s="160"/>
      <c r="E3" s="160"/>
      <c r="F3" s="160"/>
      <c r="G3" s="160"/>
      <c r="H3" s="160"/>
    </row>
    <row r="4" spans="1:8" ht="15.75" x14ac:dyDescent="0.25">
      <c r="A4" s="160" t="s">
        <v>140</v>
      </c>
      <c r="B4" s="160"/>
      <c r="C4" s="160"/>
      <c r="D4" s="160"/>
      <c r="E4" s="160"/>
      <c r="F4" s="160"/>
      <c r="G4" s="160"/>
      <c r="H4" s="160"/>
    </row>
    <row r="5" spans="1:8" ht="15.75" x14ac:dyDescent="0.25">
      <c r="A5" s="160" t="s">
        <v>141</v>
      </c>
      <c r="B5" s="160"/>
      <c r="C5" s="160"/>
      <c r="D5" s="160"/>
      <c r="E5" s="160"/>
      <c r="F5" s="160"/>
      <c r="G5" s="160"/>
      <c r="H5" s="160"/>
    </row>
    <row r="6" spans="1:8" ht="15.75" x14ac:dyDescent="0.25">
      <c r="A6" s="160" t="s">
        <v>142</v>
      </c>
      <c r="B6" s="160"/>
      <c r="C6" s="160"/>
      <c r="D6" s="160"/>
      <c r="E6" s="160"/>
      <c r="F6" s="160"/>
      <c r="G6" s="160"/>
      <c r="H6" s="160"/>
    </row>
    <row r="7" spans="1:8" ht="15.75" x14ac:dyDescent="0.25">
      <c r="A7" s="160" t="s">
        <v>143</v>
      </c>
      <c r="B7" s="160"/>
      <c r="C7" s="160"/>
      <c r="D7" s="160"/>
      <c r="E7" s="160"/>
      <c r="F7" s="160"/>
      <c r="G7" s="160"/>
      <c r="H7" s="160"/>
    </row>
    <row r="8" spans="1:8" ht="15.75" x14ac:dyDescent="0.25">
      <c r="A8" s="160" t="s">
        <v>144</v>
      </c>
      <c r="B8" s="160"/>
      <c r="C8" s="160"/>
      <c r="D8" s="160"/>
      <c r="E8" s="160"/>
      <c r="F8" s="160"/>
      <c r="G8" s="160"/>
      <c r="H8" s="160"/>
    </row>
    <row r="9" spans="1:8" ht="15.75" x14ac:dyDescent="0.25">
      <c r="A9" s="161"/>
      <c r="B9" s="161"/>
      <c r="C9" s="161"/>
      <c r="D9" s="161"/>
      <c r="E9" s="161"/>
    </row>
    <row r="10" spans="1:8" ht="41.25" customHeight="1" x14ac:dyDescent="0.25">
      <c r="A10" s="99" t="s">
        <v>138</v>
      </c>
      <c r="B10" s="99"/>
      <c r="C10" s="99"/>
      <c r="D10" s="99"/>
      <c r="E10" s="99"/>
      <c r="F10" s="99"/>
      <c r="G10" s="99"/>
      <c r="H10" s="99"/>
    </row>
    <row r="11" spans="1:8" ht="16.5" customHeight="1" thickBot="1" x14ac:dyDescent="0.3">
      <c r="A11" s="164" t="s">
        <v>27</v>
      </c>
      <c r="B11" s="164"/>
      <c r="C11" s="164"/>
      <c r="D11" s="164"/>
      <c r="E11" s="164"/>
      <c r="F11" s="164"/>
      <c r="G11" s="164"/>
      <c r="H11" s="164"/>
    </row>
    <row r="12" spans="1:8" ht="30.75" customHeight="1" thickBot="1" x14ac:dyDescent="0.3">
      <c r="A12" s="165" t="s">
        <v>28</v>
      </c>
      <c r="B12" s="165" t="s">
        <v>0</v>
      </c>
      <c r="C12" s="163" t="s">
        <v>29</v>
      </c>
      <c r="D12" s="163"/>
      <c r="E12" s="163"/>
      <c r="F12" s="163" t="s">
        <v>132</v>
      </c>
      <c r="G12" s="163"/>
      <c r="H12" s="68" t="s">
        <v>106</v>
      </c>
    </row>
    <row r="13" spans="1:8" ht="15.75" customHeight="1" thickBot="1" x14ac:dyDescent="0.3">
      <c r="A13" s="165"/>
      <c r="B13" s="165"/>
      <c r="C13" s="69" t="s">
        <v>104</v>
      </c>
      <c r="D13" s="69" t="s">
        <v>104</v>
      </c>
      <c r="E13" s="69" t="s">
        <v>104</v>
      </c>
      <c r="F13" s="69" t="s">
        <v>104</v>
      </c>
      <c r="G13" s="69" t="s">
        <v>104</v>
      </c>
      <c r="H13" s="69" t="s">
        <v>105</v>
      </c>
    </row>
    <row r="14" spans="1:8" ht="18" customHeight="1" thickBot="1" x14ac:dyDescent="0.3">
      <c r="A14" s="165"/>
      <c r="B14" s="165"/>
      <c r="C14" s="162" t="s">
        <v>130</v>
      </c>
      <c r="D14" s="162" t="s">
        <v>151</v>
      </c>
      <c r="E14" s="162" t="s">
        <v>131</v>
      </c>
      <c r="F14" s="162" t="s">
        <v>130</v>
      </c>
      <c r="G14" s="162" t="s">
        <v>131</v>
      </c>
      <c r="H14" s="162" t="s">
        <v>152</v>
      </c>
    </row>
    <row r="15" spans="1:8" ht="17.25" customHeight="1" thickBot="1" x14ac:dyDescent="0.3">
      <c r="A15" s="165"/>
      <c r="B15" s="165"/>
      <c r="C15" s="162"/>
      <c r="D15" s="162"/>
      <c r="E15" s="162"/>
      <c r="F15" s="162"/>
      <c r="G15" s="162"/>
      <c r="H15" s="162"/>
    </row>
    <row r="16" spans="1:8" ht="50.1" customHeight="1" thickBot="1" x14ac:dyDescent="0.3">
      <c r="A16" s="70">
        <v>1</v>
      </c>
      <c r="B16" s="71" t="s">
        <v>91</v>
      </c>
      <c r="C16" s="72">
        <v>1770.5006845000003</v>
      </c>
      <c r="D16" s="72">
        <v>1469.030164</v>
      </c>
      <c r="E16" s="72">
        <v>2136.6603751000002</v>
      </c>
      <c r="F16" s="73">
        <v>3239.5308485000005</v>
      </c>
      <c r="G16" s="73">
        <v>2327.8262921000005</v>
      </c>
      <c r="H16" s="73">
        <v>4560.54</v>
      </c>
    </row>
    <row r="17" spans="1:8" ht="50.1" customHeight="1" thickBot="1" x14ac:dyDescent="0.3">
      <c r="A17" s="70">
        <v>2</v>
      </c>
      <c r="B17" s="71" t="s">
        <v>92</v>
      </c>
      <c r="C17" s="74">
        <v>133.08003220000089</v>
      </c>
      <c r="D17" s="74">
        <v>-97.734455699999927</v>
      </c>
      <c r="E17" s="74">
        <v>168.0064322000004</v>
      </c>
      <c r="F17" s="73">
        <v>35.345576500000952</v>
      </c>
      <c r="G17" s="73">
        <v>40.469427000000479</v>
      </c>
      <c r="H17" s="73">
        <v>42.27</v>
      </c>
    </row>
    <row r="18" spans="1:8" ht="50.1" customHeight="1" thickBot="1" x14ac:dyDescent="0.3">
      <c r="A18" s="70">
        <v>3</v>
      </c>
      <c r="B18" s="71" t="s">
        <v>93</v>
      </c>
      <c r="C18" s="74">
        <v>133.08003220000089</v>
      </c>
      <c r="D18" s="74">
        <v>-97.734455699999927</v>
      </c>
      <c r="E18" s="74">
        <v>168.0064322000004</v>
      </c>
      <c r="F18" s="74">
        <v>35.345576500000952</v>
      </c>
      <c r="G18" s="74">
        <v>40.469427000000479</v>
      </c>
      <c r="H18" s="74">
        <v>42.27</v>
      </c>
    </row>
    <row r="19" spans="1:8" ht="50.1" customHeight="1" thickBot="1" x14ac:dyDescent="0.3">
      <c r="A19" s="70">
        <v>4</v>
      </c>
      <c r="B19" s="71" t="s">
        <v>127</v>
      </c>
      <c r="C19" s="74">
        <v>125.32279220000088</v>
      </c>
      <c r="D19" s="74">
        <v>-97.734455699999927</v>
      </c>
      <c r="E19" s="74">
        <v>154.9535022000004</v>
      </c>
      <c r="F19" s="74">
        <v>27.588336500000953</v>
      </c>
      <c r="G19" s="74">
        <v>27.416497000000479</v>
      </c>
      <c r="H19" s="74">
        <v>44.580000000000005</v>
      </c>
    </row>
    <row r="20" spans="1:8" ht="69" customHeight="1" thickBot="1" x14ac:dyDescent="0.3">
      <c r="A20" s="70">
        <v>5</v>
      </c>
      <c r="B20" s="71" t="s">
        <v>94</v>
      </c>
      <c r="C20" s="74">
        <v>125.00286113220088</v>
      </c>
      <c r="D20" s="74">
        <v>-94.822981492199929</v>
      </c>
      <c r="E20" s="74">
        <v>154.34335490000041</v>
      </c>
      <c r="F20" s="74">
        <v>30.179879640000955</v>
      </c>
      <c r="G20" s="74">
        <v>28.420337000000476</v>
      </c>
      <c r="H20" s="74">
        <v>42.53</v>
      </c>
    </row>
    <row r="21" spans="1:8" ht="50.1" customHeight="1" thickBot="1" x14ac:dyDescent="0.3">
      <c r="A21" s="70">
        <v>6</v>
      </c>
      <c r="B21" s="71" t="s">
        <v>95</v>
      </c>
      <c r="C21" s="75">
        <v>430.02</v>
      </c>
      <c r="D21" s="75">
        <v>430.02</v>
      </c>
      <c r="E21" s="75">
        <v>430.02</v>
      </c>
      <c r="F21" s="76">
        <v>430.02</v>
      </c>
      <c r="G21" s="76">
        <v>430.02</v>
      </c>
      <c r="H21" s="76">
        <v>430.02</v>
      </c>
    </row>
    <row r="22" spans="1:8" ht="50.1" customHeight="1" thickBot="1" x14ac:dyDescent="0.3">
      <c r="A22" s="70">
        <v>7</v>
      </c>
      <c r="B22" s="71" t="s">
        <v>18</v>
      </c>
      <c r="C22" s="77" t="s">
        <v>58</v>
      </c>
      <c r="D22" s="77" t="s">
        <v>58</v>
      </c>
      <c r="E22" s="77" t="s">
        <v>58</v>
      </c>
      <c r="F22" s="77" t="s">
        <v>58</v>
      </c>
      <c r="G22" s="77" t="s">
        <v>58</v>
      </c>
      <c r="H22" s="77">
        <v>554.76</v>
      </c>
    </row>
    <row r="23" spans="1:8" ht="50.1" customHeight="1" thickBot="1" x14ac:dyDescent="0.3">
      <c r="A23" s="70">
        <v>8</v>
      </c>
      <c r="B23" s="71" t="s">
        <v>96</v>
      </c>
      <c r="C23" s="78">
        <v>2.9143479884656736</v>
      </c>
      <c r="D23" s="78">
        <v>-2.2727886075066261</v>
      </c>
      <c r="E23" s="78">
        <v>3.603521282731045</v>
      </c>
      <c r="F23" s="78">
        <v>0.6415593809590473</v>
      </c>
      <c r="G23" s="78">
        <v>0.63768236361100594</v>
      </c>
      <c r="H23" s="78">
        <v>1.0366959676294127</v>
      </c>
    </row>
    <row r="24" spans="1:8" ht="15.75" x14ac:dyDescent="0.25">
      <c r="A24" s="161" t="s">
        <v>97</v>
      </c>
      <c r="B24" s="161"/>
      <c r="C24" s="161"/>
      <c r="D24" s="161"/>
      <c r="E24" s="161"/>
    </row>
    <row r="25" spans="1:8" ht="38.25" customHeight="1" x14ac:dyDescent="0.25">
      <c r="A25" s="47">
        <v>1</v>
      </c>
      <c r="B25" s="166" t="s">
        <v>146</v>
      </c>
      <c r="C25" s="166"/>
      <c r="D25" s="166"/>
      <c r="E25" s="166"/>
      <c r="F25" s="166"/>
      <c r="G25" s="166"/>
      <c r="H25" s="166"/>
    </row>
    <row r="26" spans="1:8" ht="38.25" customHeight="1" x14ac:dyDescent="0.25">
      <c r="A26" s="47">
        <v>2</v>
      </c>
      <c r="B26" s="167" t="s">
        <v>148</v>
      </c>
      <c r="C26" s="167"/>
      <c r="D26" s="167"/>
      <c r="E26" s="167"/>
      <c r="F26" s="168"/>
      <c r="G26" s="168"/>
      <c r="H26" s="168"/>
    </row>
    <row r="27" spans="1:8" ht="57.75" customHeight="1" x14ac:dyDescent="0.25">
      <c r="A27" s="52">
        <v>3</v>
      </c>
      <c r="B27" s="169" t="s">
        <v>149</v>
      </c>
      <c r="C27" s="169"/>
      <c r="D27" s="169"/>
      <c r="E27" s="169"/>
      <c r="F27" s="168"/>
      <c r="G27" s="168"/>
      <c r="H27" s="168"/>
    </row>
    <row r="28" spans="1:8" ht="49.5" customHeight="1" x14ac:dyDescent="0.25">
      <c r="A28" s="47">
        <v>4</v>
      </c>
      <c r="B28" s="171" t="s">
        <v>110</v>
      </c>
      <c r="C28" s="171"/>
      <c r="D28" s="171"/>
      <c r="E28" s="171"/>
      <c r="F28" s="168"/>
      <c r="G28" s="168"/>
      <c r="H28" s="168"/>
    </row>
    <row r="29" spans="1:8" ht="67.5" customHeight="1" x14ac:dyDescent="0.25">
      <c r="A29" s="47">
        <v>5</v>
      </c>
      <c r="B29" s="171" t="s">
        <v>61</v>
      </c>
      <c r="C29" s="171"/>
      <c r="D29" s="171"/>
      <c r="E29" s="171"/>
      <c r="F29" s="168"/>
      <c r="G29" s="168"/>
      <c r="H29" s="168"/>
    </row>
    <row r="30" spans="1:8" ht="15.75" x14ac:dyDescent="0.25">
      <c r="A30" s="51"/>
      <c r="B30" s="46"/>
      <c r="F30" s="113" t="s">
        <v>62</v>
      </c>
      <c r="G30" s="113"/>
      <c r="H30" s="113"/>
    </row>
    <row r="31" spans="1:8" ht="15.75" x14ac:dyDescent="0.25">
      <c r="A31" s="44"/>
      <c r="B31" s="44"/>
      <c r="F31" s="45"/>
      <c r="G31" s="113"/>
      <c r="H31" s="113"/>
    </row>
    <row r="32" spans="1:8" ht="15.75" x14ac:dyDescent="0.25">
      <c r="A32" s="44"/>
      <c r="B32" s="44"/>
      <c r="F32" s="98" t="s">
        <v>14</v>
      </c>
      <c r="G32" s="98"/>
      <c r="H32" s="98"/>
    </row>
    <row r="33" spans="1:8" ht="15.75" x14ac:dyDescent="0.25">
      <c r="A33" s="170" t="s">
        <v>11</v>
      </c>
      <c r="B33" s="170"/>
      <c r="F33" s="113" t="s">
        <v>15</v>
      </c>
      <c r="G33" s="113"/>
      <c r="H33" s="113"/>
    </row>
    <row r="34" spans="1:8" ht="15.75" x14ac:dyDescent="0.25">
      <c r="A34" s="170" t="s">
        <v>128</v>
      </c>
      <c r="B34" s="170"/>
      <c r="F34" s="113" t="s">
        <v>16</v>
      </c>
      <c r="G34" s="113"/>
      <c r="H34" s="113"/>
    </row>
  </sheetData>
  <mergeCells count="34">
    <mergeCell ref="A34:B34"/>
    <mergeCell ref="F34:H34"/>
    <mergeCell ref="F30:H30"/>
    <mergeCell ref="G31:H31"/>
    <mergeCell ref="F32:H32"/>
    <mergeCell ref="B25:H25"/>
    <mergeCell ref="B26:H26"/>
    <mergeCell ref="B27:H27"/>
    <mergeCell ref="A33:B33"/>
    <mergeCell ref="F33:H33"/>
    <mergeCell ref="B28:H28"/>
    <mergeCell ref="B29:H29"/>
    <mergeCell ref="A24:E24"/>
    <mergeCell ref="C14:C15"/>
    <mergeCell ref="D14:D15"/>
    <mergeCell ref="A12:A15"/>
    <mergeCell ref="B12:B15"/>
    <mergeCell ref="C12:E12"/>
    <mergeCell ref="A6:H6"/>
    <mergeCell ref="A9:E9"/>
    <mergeCell ref="A7:H7"/>
    <mergeCell ref="A8:H8"/>
    <mergeCell ref="E14:E15"/>
    <mergeCell ref="F12:G12"/>
    <mergeCell ref="F14:F15"/>
    <mergeCell ref="G14:G15"/>
    <mergeCell ref="H14:H15"/>
    <mergeCell ref="A10:H10"/>
    <mergeCell ref="A11:H11"/>
    <mergeCell ref="A1:H1"/>
    <mergeCell ref="A2:H2"/>
    <mergeCell ref="A3:H3"/>
    <mergeCell ref="A4:H4"/>
    <mergeCell ref="A5:H5"/>
  </mergeCells>
  <pageMargins left="0.45" right="0.2" top="0.75" bottom="0.25" header="0.3" footer="0.3"/>
  <pageSetup paperSize="9" scale="60"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F9" sqref="F9"/>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FR-P&amp;L</vt:lpstr>
      <vt:lpstr>FR-BS</vt:lpstr>
      <vt:lpstr>CF</vt:lpstr>
      <vt:lpstr>EXTRACT </vt:lpstr>
      <vt:lpstr>LRR</vt:lpstr>
      <vt:lpstr>CF!Print_Area</vt:lpstr>
      <vt:lpstr>'EXTRACT '!Print_Area</vt:lpstr>
      <vt:lpstr>'FR-BS'!Print_Area</vt:lpstr>
      <vt:lpstr>'FR-P&amp;L'!Print_Area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dc:creator>
  <cp:lastModifiedBy>sysadmin</cp:lastModifiedBy>
  <cp:lastPrinted>2020-12-16T11:23:33Z</cp:lastPrinted>
  <dcterms:created xsi:type="dcterms:W3CDTF">2020-06-19T15:31:04Z</dcterms:created>
  <dcterms:modified xsi:type="dcterms:W3CDTF">2020-12-23T06:42:28Z</dcterms:modified>
</cp:coreProperties>
</file>